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xml" ContentType="application/vnd.openxmlformats-officedocument.drawing+xml"/>
  <Override PartName="/xl/charts/chart48.xml" ContentType="application/vnd.openxmlformats-officedocument.drawingml.chart+xml"/>
  <Override PartName="/xl/charts/style1.xml" ContentType="application/vnd.ms-office.chartstyle+xml"/>
  <Override PartName="/xl/charts/colors1.xml" ContentType="application/vnd.ms-office.chartcolorstyle+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3.xml" ContentType="application/vnd.openxmlformats-officedocument.drawing+xml"/>
  <Override PartName="/xl/charts/chart53.xml" ContentType="application/vnd.openxmlformats-officedocument.drawingml.chart+xml"/>
  <Override PartName="/xl/charts/style2.xml" ContentType="application/vnd.ms-office.chartstyle+xml"/>
  <Override PartName="/xl/charts/colors2.xml" ContentType="application/vnd.ms-office.chartcolorstyl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4.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5.xml" ContentType="application/vnd.openxmlformats-officedocument.drawing+xml"/>
  <Override PartName="/xl/charts/chart61.xml" ContentType="application/vnd.openxmlformats-officedocument.drawingml.chart+xml"/>
  <Override PartName="/xl/drawings/drawing6.xml" ContentType="application/vnd.openxmlformats-officedocument.drawingml.chartshapes+xml"/>
  <Override PartName="/xl/charts/chart62.xml" ContentType="application/vnd.openxmlformats-officedocument.drawingml.chart+xml"/>
  <Override PartName="/xl/drawings/drawing7.xml" ContentType="application/vnd.openxmlformats-officedocument.drawingml.chartshapes+xml"/>
  <Override PartName="/xl/charts/chart63.xml" ContentType="application/vnd.openxmlformats-officedocument.drawingml.chart+xml"/>
  <Override PartName="/xl/drawings/drawing8.xml" ContentType="application/vnd.openxmlformats-officedocument.drawingml.chartshapes+xml"/>
  <Override PartName="/xl/charts/chart64.xml" ContentType="application/vnd.openxmlformats-officedocument.drawingml.chart+xml"/>
  <Override PartName="/xl/drawings/drawing9.xml" ContentType="application/vnd.openxmlformats-officedocument.drawingml.chartshapes+xml"/>
  <Override PartName="/xl/charts/chart65.xml" ContentType="application/vnd.openxmlformats-officedocument.drawingml.chart+xml"/>
  <Override PartName="/xl/drawings/drawing10.xml" ContentType="application/vnd.openxmlformats-officedocument.drawingml.chartshapes+xml"/>
  <Override PartName="/xl/charts/chart66.xml" ContentType="application/vnd.openxmlformats-officedocument.drawingml.chart+xml"/>
  <Override PartName="/xl/drawings/drawing11.xml" ContentType="application/vnd.openxmlformats-officedocument.drawingml.chartshapes+xml"/>
  <Override PartName="/xl/charts/chart67.xml" ContentType="application/vnd.openxmlformats-officedocument.drawingml.chart+xml"/>
  <Override PartName="/xl/drawings/drawing12.xml" ContentType="application/vnd.openxmlformats-officedocument.drawingml.chartshapes+xml"/>
  <Override PartName="/xl/charts/chart68.xml" ContentType="application/vnd.openxmlformats-officedocument.drawingml.chart+xml"/>
  <Override PartName="/xl/drawings/drawing13.xml" ContentType="application/vnd.openxmlformats-officedocument.drawingml.chartshapes+xml"/>
  <Override PartName="/xl/charts/chart69.xml" ContentType="application/vnd.openxmlformats-officedocument.drawingml.chart+xml"/>
  <Override PartName="/xl/drawings/drawing14.xml" ContentType="application/vnd.openxmlformats-officedocument.drawingml.chartshapes+xml"/>
  <Override PartName="/xl/charts/chart70.xml" ContentType="application/vnd.openxmlformats-officedocument.drawingml.chart+xml"/>
  <Override PartName="/xl/drawings/drawing15.xml" ContentType="application/vnd.openxmlformats-officedocument.drawingml.chartshapes+xml"/>
  <Override PartName="/xl/charts/chart71.xml" ContentType="application/vnd.openxmlformats-officedocument.drawingml.chart+xml"/>
  <Override PartName="/xl/drawings/drawing16.xml" ContentType="application/vnd.openxmlformats-officedocument.drawingml.chartshapes+xml"/>
  <Override PartName="/xl/charts/chart72.xml" ContentType="application/vnd.openxmlformats-officedocument.drawingml.chart+xml"/>
  <Override PartName="/xl/drawings/drawing17.xml" ContentType="application/vnd.openxmlformats-officedocument.drawingml.chartshapes+xml"/>
  <Override PartName="/xl/charts/chart73.xml" ContentType="application/vnd.openxmlformats-officedocument.drawingml.chart+xml"/>
  <Override PartName="/xl/drawings/drawing18.xml" ContentType="application/vnd.openxmlformats-officedocument.drawingml.chartshapes+xml"/>
  <Override PartName="/xl/charts/chart74.xml" ContentType="application/vnd.openxmlformats-officedocument.drawingml.chart+xml"/>
  <Override PartName="/xl/drawings/drawing19.xml" ContentType="application/vnd.openxmlformats-officedocument.drawingml.chartshapes+xml"/>
  <Override PartName="/xl/charts/chart75.xml" ContentType="application/vnd.openxmlformats-officedocument.drawingml.chart+xml"/>
  <Override PartName="/xl/drawings/drawing20.xml" ContentType="application/vnd.openxmlformats-officedocument.drawingml.chartshapes+xml"/>
  <Override PartName="/xl/charts/chart76.xml" ContentType="application/vnd.openxmlformats-officedocument.drawingml.chart+xml"/>
  <Override PartName="/xl/drawings/drawing21.xml" ContentType="application/vnd.openxmlformats-officedocument.drawingml.chartshapes+xml"/>
  <Override PartName="/xl/charts/chart77.xml" ContentType="application/vnd.openxmlformats-officedocument.drawingml.chart+xml"/>
  <Override PartName="/xl/drawings/drawing22.xml" ContentType="application/vnd.openxmlformats-officedocument.drawingml.chartshapes+xml"/>
  <Override PartName="/xl/charts/chart78.xml" ContentType="application/vnd.openxmlformats-officedocument.drawingml.chart+xml"/>
  <Override PartName="/xl/drawings/drawing23.xml" ContentType="application/vnd.openxmlformats-officedocument.drawingml.chartshapes+xml"/>
  <Override PartName="/xl/charts/chart79.xml" ContentType="application/vnd.openxmlformats-officedocument.drawingml.chart+xml"/>
  <Override PartName="/xl/drawings/drawing24.xml" ContentType="application/vnd.openxmlformats-officedocument.drawingml.chartshapes+xml"/>
  <Override PartName="/xl/charts/chart80.xml" ContentType="application/vnd.openxmlformats-officedocument.drawingml.chart+xml"/>
  <Override PartName="/xl/drawings/drawing25.xml" ContentType="application/vnd.openxmlformats-officedocument.drawingml.chartshapes+xml"/>
  <Override PartName="/xl/charts/chart81.xml" ContentType="application/vnd.openxmlformats-officedocument.drawingml.chart+xml"/>
  <Override PartName="/xl/drawings/drawing26.xml" ContentType="application/vnd.openxmlformats-officedocument.drawingml.chartshapes+xml"/>
  <Override PartName="/xl/charts/chart82.xml" ContentType="application/vnd.openxmlformats-officedocument.drawingml.chart+xml"/>
  <Override PartName="/xl/drawings/drawing27.xml" ContentType="application/vnd.openxmlformats-officedocument.drawingml.chartshapes+xml"/>
  <Override PartName="/xl/charts/chart83.xml" ContentType="application/vnd.openxmlformats-officedocument.drawingml.chart+xml"/>
  <Override PartName="/xl/drawings/drawing28.xml" ContentType="application/vnd.openxmlformats-officedocument.drawingml.chartshapes+xml"/>
  <Override PartName="/xl/charts/chart84.xml" ContentType="application/vnd.openxmlformats-officedocument.drawingml.chart+xml"/>
  <Override PartName="/xl/drawings/drawing29.xml" ContentType="application/vnd.openxmlformats-officedocument.drawingml.chartshapes+xml"/>
  <Override PartName="/xl/charts/chart85.xml" ContentType="application/vnd.openxmlformats-officedocument.drawingml.chart+xml"/>
  <Override PartName="/xl/drawings/drawing30.xml" ContentType="application/vnd.openxmlformats-officedocument.drawingml.chartshapes+xml"/>
  <Override PartName="/xl/charts/chart86.xml" ContentType="application/vnd.openxmlformats-officedocument.drawingml.chart+xml"/>
  <Override PartName="/xl/drawings/drawing31.xml" ContentType="application/vnd.openxmlformats-officedocument.drawingml.chartshapes+xml"/>
  <Override PartName="/xl/charts/chart87.xml" ContentType="application/vnd.openxmlformats-officedocument.drawingml.chart+xml"/>
  <Override PartName="/xl/drawings/drawing32.xml" ContentType="application/vnd.openxmlformats-officedocument.drawingml.chartshapes+xml"/>
  <Override PartName="/xl/charts/chart88.xml" ContentType="application/vnd.openxmlformats-officedocument.drawingml.chart+xml"/>
  <Override PartName="/xl/drawings/drawing33.xml" ContentType="application/vnd.openxmlformats-officedocument.drawingml.chartshapes+xml"/>
  <Override PartName="/xl/charts/chart89.xml" ContentType="application/vnd.openxmlformats-officedocument.drawingml.chart+xml"/>
  <Override PartName="/xl/drawings/drawing34.xml" ContentType="application/vnd.openxmlformats-officedocument.drawingml.chartshapes+xml"/>
  <Override PartName="/xl/charts/chart90.xml" ContentType="application/vnd.openxmlformats-officedocument.drawingml.chart+xml"/>
  <Override PartName="/xl/drawings/drawing35.xml" ContentType="application/vnd.openxmlformats-officedocument.drawingml.chartshapes+xml"/>
  <Override PartName="/xl/charts/chart91.xml" ContentType="application/vnd.openxmlformats-officedocument.drawingml.chart+xml"/>
  <Override PartName="/xl/drawings/drawing36.xml" ContentType="application/vnd.openxmlformats-officedocument.drawingml.chartshapes+xml"/>
  <Override PartName="/xl/charts/chart92.xml" ContentType="application/vnd.openxmlformats-officedocument.drawingml.chart+xml"/>
  <Override PartName="/xl/drawings/drawing37.xml" ContentType="application/vnd.openxmlformats-officedocument.drawingml.chartshapes+xml"/>
  <Override PartName="/xl/charts/chart93.xml" ContentType="application/vnd.openxmlformats-officedocument.drawingml.chart+xml"/>
  <Override PartName="/xl/drawings/drawing38.xml" ContentType="application/vnd.openxmlformats-officedocument.drawingml.chartshapes+xml"/>
  <Override PartName="/xl/charts/chart94.xml" ContentType="application/vnd.openxmlformats-officedocument.drawingml.chart+xml"/>
  <Override PartName="/xl/drawings/drawing39.xml" ContentType="application/vnd.openxmlformats-officedocument.drawingml.chartshapes+xml"/>
  <Override PartName="/xl/charts/chart95.xml" ContentType="application/vnd.openxmlformats-officedocument.drawingml.chart+xml"/>
  <Override PartName="/xl/drawings/drawing40.xml" ContentType="application/vnd.openxmlformats-officedocument.drawingml.chartshapes+xml"/>
  <Override PartName="/xl/charts/chart96.xml" ContentType="application/vnd.openxmlformats-officedocument.drawingml.chart+xml"/>
  <Override PartName="/xl/drawings/drawing41.xml" ContentType="application/vnd.openxmlformats-officedocument.drawingml.chartshapes+xml"/>
  <Override PartName="/xl/charts/chart97.xml" ContentType="application/vnd.openxmlformats-officedocument.drawingml.chart+xml"/>
  <Override PartName="/xl/drawings/drawing42.xml" ContentType="application/vnd.openxmlformats-officedocument.drawingml.chartshapes+xml"/>
  <Override PartName="/xl/charts/chart98.xml" ContentType="application/vnd.openxmlformats-officedocument.drawingml.chart+xml"/>
  <Override PartName="/xl/drawings/drawing43.xml" ContentType="application/vnd.openxmlformats-officedocument.drawingml.chartshapes+xml"/>
  <Override PartName="/xl/charts/chart99.xml" ContentType="application/vnd.openxmlformats-officedocument.drawingml.chart+xml"/>
  <Override PartName="/xl/drawings/drawing44.xml" ContentType="application/vnd.openxmlformats-officedocument.drawingml.chartshapes+xml"/>
  <Override PartName="/xl/charts/chart100.xml" ContentType="application/vnd.openxmlformats-officedocument.drawingml.chart+xml"/>
  <Override PartName="/xl/drawings/drawing45.xml" ContentType="application/vnd.openxmlformats-officedocument.drawingml.chartshapes+xml"/>
  <Override PartName="/xl/charts/chart101.xml" ContentType="application/vnd.openxmlformats-officedocument.drawingml.chart+xml"/>
  <Override PartName="/xl/drawings/drawing46.xml" ContentType="application/vnd.openxmlformats-officedocument.drawingml.chartshapes+xml"/>
  <Override PartName="/xl/charts/chart102.xml" ContentType="application/vnd.openxmlformats-officedocument.drawingml.chart+xml"/>
  <Override PartName="/xl/drawings/drawing47.xml" ContentType="application/vnd.openxmlformats-officedocument.drawingml.chartshapes+xml"/>
  <Override PartName="/xl/charts/chart103.xml" ContentType="application/vnd.openxmlformats-officedocument.drawingml.chart+xml"/>
  <Override PartName="/xl/drawings/drawing48.xml" ContentType="application/vnd.openxmlformats-officedocument.drawingml.chartshapes+xml"/>
  <Override PartName="/xl/charts/chart104.xml" ContentType="application/vnd.openxmlformats-officedocument.drawingml.chart+xml"/>
  <Override PartName="/xl/drawings/drawing49.xml" ContentType="application/vnd.openxmlformats-officedocument.drawingml.chartshapes+xml"/>
  <Override PartName="/xl/charts/chart105.xml" ContentType="application/vnd.openxmlformats-officedocument.drawingml.chart+xml"/>
  <Override PartName="/xl/drawings/drawing50.xml" ContentType="application/vnd.openxmlformats-officedocument.drawingml.chartshapes+xml"/>
  <Override PartName="/xl/charts/chart106.xml" ContentType="application/vnd.openxmlformats-officedocument.drawingml.chart+xml"/>
  <Override PartName="/xl/drawings/drawing51.xml" ContentType="application/vnd.openxmlformats-officedocument.drawingml.chartshapes+xml"/>
  <Override PartName="/xl/charts/chart107.xml" ContentType="application/vnd.openxmlformats-officedocument.drawingml.chart+xml"/>
  <Override PartName="/xl/drawings/drawing5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C:\Users\bonnet\Dropbox\BIT SECSOC\STATISTICS RESOURCES\WORKQUALITY\Training &amp; Missions\SIAP\SIAP 2024\Package 2024\"/>
    </mc:Choice>
  </mc:AlternateContent>
  <xr:revisionPtr revIDLastSave="0" documentId="8_{6C23F520-B9D8-4D56-B9D7-5CD189B88D51}" xr6:coauthVersionLast="47" xr6:coauthVersionMax="47" xr10:uidLastSave="{00000000-0000-0000-0000-000000000000}"/>
  <bookViews>
    <workbookView xWindow="-110" yWindow="-110" windowWidth="19420" windowHeight="10300" xr2:uid="{00000000-000D-0000-FFFF-FFFF00000000}"/>
  </bookViews>
  <sheets>
    <sheet name="3.1 - GroupWork" sheetId="22" r:id="rId1"/>
    <sheet name="Sources" sheetId="27" state="hidden" r:id="rId2"/>
    <sheet name="Data ALL" sheetId="14" r:id="rId3"/>
    <sheet name="Data Excl AGRI" sheetId="28" state="hidden" r:id="rId4"/>
    <sheet name="QUESTIONS 1-2" sheetId="15" r:id="rId5"/>
    <sheet name="QUESTION Q3" sheetId="25" r:id="rId6"/>
    <sheet name="QUESTION 4" sheetId="21" r:id="rId7"/>
    <sheet name="Graphs % IE (1)" sheetId="18" state="hidden" r:id="rId8"/>
    <sheet name="Graphs % IE (13e)" sheetId="29" r:id="rId9"/>
    <sheet name="Graphs % IE (19e)" sheetId="30" r:id="rId10"/>
    <sheet name="Graphs Gender dimension (1)" sheetId="31" state="hidden" r:id="rId11"/>
    <sheet name="Graphs Gender dimension" sheetId="23" r:id="rId12"/>
    <sheet name="Graphs Composition informal" sheetId="19" r:id="rId13"/>
    <sheet name="Feuil3" sheetId="26" state="hidden" r:id="rId14"/>
  </sheets>
  <definedNames>
    <definedName name="_xlnm._FilterDatabase" localSheetId="2" hidden="1">'Data ALL'!$A$8:$CY$8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9" i="30" l="1"/>
  <c r="F139" i="30"/>
  <c r="G139" i="30"/>
  <c r="H139" i="30"/>
  <c r="I139" i="30"/>
  <c r="J139" i="30"/>
  <c r="E140" i="30"/>
  <c r="F140" i="30"/>
  <c r="G140" i="30"/>
  <c r="H140" i="30"/>
  <c r="I140" i="30"/>
  <c r="J140" i="30"/>
  <c r="E141" i="30"/>
  <c r="F141" i="30"/>
  <c r="G141" i="30"/>
  <c r="H141" i="30"/>
  <c r="I141" i="30"/>
  <c r="J141" i="30"/>
  <c r="E142" i="30"/>
  <c r="F142" i="30"/>
  <c r="G142" i="30"/>
  <c r="H142" i="30"/>
  <c r="I142" i="30"/>
  <c r="J142" i="30"/>
  <c r="E143" i="30"/>
  <c r="F143" i="30"/>
  <c r="G143" i="30"/>
  <c r="H143" i="30"/>
  <c r="I143" i="30"/>
  <c r="J143" i="30"/>
  <c r="E144" i="30"/>
  <c r="F144" i="30"/>
  <c r="G144" i="30"/>
  <c r="H144" i="30"/>
  <c r="I144" i="30"/>
  <c r="J144" i="30"/>
  <c r="E145" i="30"/>
  <c r="F145" i="30"/>
  <c r="G145" i="30"/>
  <c r="H145" i="30"/>
  <c r="I145" i="30"/>
  <c r="J145" i="30"/>
  <c r="E146" i="30"/>
  <c r="F146" i="30"/>
  <c r="G146" i="30"/>
  <c r="H146" i="30"/>
  <c r="I146" i="30"/>
  <c r="J146" i="30"/>
  <c r="E147" i="30"/>
  <c r="F147" i="30"/>
  <c r="G147" i="30"/>
  <c r="H147" i="30"/>
  <c r="I147" i="30"/>
  <c r="J147" i="30"/>
  <c r="E148" i="30"/>
  <c r="F148" i="30"/>
  <c r="G148" i="30"/>
  <c r="H148" i="30"/>
  <c r="I148" i="30"/>
  <c r="J148" i="30"/>
  <c r="E149" i="30"/>
  <c r="F149" i="30"/>
  <c r="G149" i="30"/>
  <c r="H149" i="30"/>
  <c r="I149" i="30"/>
  <c r="J149" i="30"/>
  <c r="E150" i="30"/>
  <c r="F150" i="30"/>
  <c r="G150" i="30"/>
  <c r="H150" i="30"/>
  <c r="I150" i="30"/>
  <c r="J150" i="30"/>
  <c r="E151" i="30"/>
  <c r="F151" i="30"/>
  <c r="G151" i="30"/>
  <c r="H151" i="30"/>
  <c r="I151" i="30"/>
  <c r="J151" i="30"/>
  <c r="E152" i="30"/>
  <c r="F152" i="30"/>
  <c r="G152" i="30"/>
  <c r="H152" i="30"/>
  <c r="I152" i="30"/>
  <c r="J152" i="30"/>
  <c r="E153" i="30"/>
  <c r="F153" i="30"/>
  <c r="G153" i="30"/>
  <c r="H153" i="30"/>
  <c r="I153" i="30"/>
  <c r="J153" i="30"/>
  <c r="E154" i="30"/>
  <c r="F154" i="30"/>
  <c r="G154" i="30"/>
  <c r="H154" i="30"/>
  <c r="I154" i="30"/>
  <c r="J154" i="30"/>
  <c r="E155" i="30"/>
  <c r="F155" i="30"/>
  <c r="G155" i="30"/>
  <c r="H155" i="30"/>
  <c r="I155" i="30"/>
  <c r="J155" i="30"/>
  <c r="E106" i="30"/>
  <c r="F106" i="30"/>
  <c r="G106" i="30"/>
  <c r="H106" i="30"/>
  <c r="I106" i="30"/>
  <c r="J106" i="30"/>
  <c r="E107" i="30"/>
  <c r="F107" i="30"/>
  <c r="G107" i="30"/>
  <c r="H107" i="30"/>
  <c r="I107" i="30"/>
  <c r="J107" i="30"/>
  <c r="E108" i="30"/>
  <c r="F108" i="30"/>
  <c r="G108" i="30"/>
  <c r="H108" i="30"/>
  <c r="I108" i="30"/>
  <c r="J108" i="30"/>
  <c r="E109" i="30"/>
  <c r="F109" i="30"/>
  <c r="G109" i="30"/>
  <c r="H109" i="30"/>
  <c r="I109" i="30"/>
  <c r="J109" i="30"/>
  <c r="E110" i="30"/>
  <c r="F110" i="30"/>
  <c r="G110" i="30"/>
  <c r="H110" i="30"/>
  <c r="I110" i="30"/>
  <c r="J110" i="30"/>
  <c r="E111" i="30"/>
  <c r="F111" i="30"/>
  <c r="G111" i="30"/>
  <c r="H111" i="30"/>
  <c r="I111" i="30"/>
  <c r="J111" i="30"/>
  <c r="E112" i="30"/>
  <c r="F112" i="30"/>
  <c r="G112" i="30"/>
  <c r="H112" i="30"/>
  <c r="I112" i="30"/>
  <c r="J112" i="30"/>
  <c r="E113" i="30"/>
  <c r="F113" i="30"/>
  <c r="G113" i="30"/>
  <c r="H113" i="30"/>
  <c r="I113" i="30"/>
  <c r="J113" i="30"/>
  <c r="E114" i="30"/>
  <c r="F114" i="30"/>
  <c r="G114" i="30"/>
  <c r="H114" i="30"/>
  <c r="I114" i="30"/>
  <c r="J114" i="30"/>
  <c r="E115" i="30"/>
  <c r="F115" i="30"/>
  <c r="G115" i="30"/>
  <c r="H115" i="30"/>
  <c r="I115" i="30"/>
  <c r="J115" i="30"/>
  <c r="E116" i="30"/>
  <c r="F116" i="30"/>
  <c r="G116" i="30"/>
  <c r="H116" i="30"/>
  <c r="I116" i="30"/>
  <c r="J116" i="30"/>
  <c r="E117" i="30"/>
  <c r="F117" i="30"/>
  <c r="G117" i="30"/>
  <c r="H117" i="30"/>
  <c r="I117" i="30"/>
  <c r="J117" i="30"/>
  <c r="E118" i="30"/>
  <c r="F118" i="30"/>
  <c r="G118" i="30"/>
  <c r="H118" i="30"/>
  <c r="I118" i="30"/>
  <c r="J118" i="30"/>
  <c r="E119" i="30"/>
  <c r="F119" i="30"/>
  <c r="G119" i="30"/>
  <c r="H119" i="30"/>
  <c r="I119" i="30"/>
  <c r="J119" i="30"/>
  <c r="E120" i="30"/>
  <c r="F120" i="30"/>
  <c r="G120" i="30"/>
  <c r="H120" i="30"/>
  <c r="I120" i="30"/>
  <c r="J120" i="30"/>
  <c r="E121" i="30"/>
  <c r="F121" i="30"/>
  <c r="G121" i="30"/>
  <c r="H121" i="30"/>
  <c r="I121" i="30"/>
  <c r="J121" i="30"/>
  <c r="E122" i="30"/>
  <c r="F122" i="30"/>
  <c r="G122" i="30"/>
  <c r="H122" i="30"/>
  <c r="I122" i="30"/>
  <c r="J122" i="30"/>
  <c r="E73" i="30"/>
  <c r="F73" i="30"/>
  <c r="G73" i="30"/>
  <c r="H73" i="30"/>
  <c r="I73" i="30"/>
  <c r="J73" i="30"/>
  <c r="E74" i="30"/>
  <c r="F74" i="30"/>
  <c r="G74" i="30"/>
  <c r="H74" i="30"/>
  <c r="I74" i="30"/>
  <c r="J74" i="30"/>
  <c r="E75" i="30"/>
  <c r="F75" i="30"/>
  <c r="G75" i="30"/>
  <c r="H75" i="30"/>
  <c r="I75" i="30"/>
  <c r="J75" i="30"/>
  <c r="E76" i="30"/>
  <c r="F76" i="30"/>
  <c r="G76" i="30"/>
  <c r="H76" i="30"/>
  <c r="I76" i="30"/>
  <c r="J76" i="30"/>
  <c r="E77" i="30"/>
  <c r="F77" i="30"/>
  <c r="G77" i="30"/>
  <c r="H77" i="30"/>
  <c r="I77" i="30"/>
  <c r="J77" i="30"/>
  <c r="E78" i="30"/>
  <c r="F78" i="30"/>
  <c r="G78" i="30"/>
  <c r="H78" i="30"/>
  <c r="I78" i="30"/>
  <c r="J78" i="30"/>
  <c r="E79" i="30"/>
  <c r="F79" i="30"/>
  <c r="G79" i="30"/>
  <c r="H79" i="30"/>
  <c r="I79" i="30"/>
  <c r="J79" i="30"/>
  <c r="E80" i="30"/>
  <c r="F80" i="30"/>
  <c r="G80" i="30"/>
  <c r="H80" i="30"/>
  <c r="I80" i="30"/>
  <c r="J80" i="30"/>
  <c r="E81" i="30"/>
  <c r="F81" i="30"/>
  <c r="G81" i="30"/>
  <c r="H81" i="30"/>
  <c r="I81" i="30"/>
  <c r="J81" i="30"/>
  <c r="E82" i="30"/>
  <c r="F82" i="30"/>
  <c r="G82" i="30"/>
  <c r="H82" i="30"/>
  <c r="I82" i="30"/>
  <c r="J82" i="30"/>
  <c r="E83" i="30"/>
  <c r="F83" i="30"/>
  <c r="G83" i="30"/>
  <c r="H83" i="30"/>
  <c r="I83" i="30"/>
  <c r="J83" i="30"/>
  <c r="E84" i="30"/>
  <c r="F84" i="30"/>
  <c r="G84" i="30"/>
  <c r="H84" i="30"/>
  <c r="I84" i="30"/>
  <c r="J84" i="30"/>
  <c r="E85" i="30"/>
  <c r="F85" i="30"/>
  <c r="G85" i="30"/>
  <c r="H85" i="30"/>
  <c r="I85" i="30"/>
  <c r="J85" i="30"/>
  <c r="E86" i="30"/>
  <c r="F86" i="30"/>
  <c r="G86" i="30"/>
  <c r="H86" i="30"/>
  <c r="I86" i="30"/>
  <c r="J86" i="30"/>
  <c r="E87" i="30"/>
  <c r="F87" i="30"/>
  <c r="G87" i="30"/>
  <c r="H87" i="30"/>
  <c r="I87" i="30"/>
  <c r="J87" i="30"/>
  <c r="E88" i="30"/>
  <c r="F88" i="30"/>
  <c r="G88" i="30"/>
  <c r="H88" i="30"/>
  <c r="I88" i="30"/>
  <c r="J88" i="30"/>
  <c r="E89" i="30"/>
  <c r="F89" i="30"/>
  <c r="G89" i="30"/>
  <c r="H89" i="30"/>
  <c r="I89" i="30"/>
  <c r="J89" i="30"/>
  <c r="E40" i="30"/>
  <c r="F40" i="30"/>
  <c r="G40" i="30"/>
  <c r="H40" i="30"/>
  <c r="I40" i="30"/>
  <c r="J40" i="30"/>
  <c r="E41" i="30"/>
  <c r="F41" i="30"/>
  <c r="G41" i="30"/>
  <c r="H41" i="30"/>
  <c r="I41" i="30"/>
  <c r="J41" i="30"/>
  <c r="E42" i="30"/>
  <c r="F42" i="30"/>
  <c r="G42" i="30"/>
  <c r="H42" i="30"/>
  <c r="I42" i="30"/>
  <c r="J42" i="30"/>
  <c r="E43" i="30"/>
  <c r="F43" i="30"/>
  <c r="G43" i="30"/>
  <c r="H43" i="30"/>
  <c r="I43" i="30"/>
  <c r="J43" i="30"/>
  <c r="E44" i="30"/>
  <c r="F44" i="30"/>
  <c r="G44" i="30"/>
  <c r="H44" i="30"/>
  <c r="I44" i="30"/>
  <c r="J44" i="30"/>
  <c r="E45" i="30"/>
  <c r="F45" i="30"/>
  <c r="G45" i="30"/>
  <c r="H45" i="30"/>
  <c r="I45" i="30"/>
  <c r="J45" i="30"/>
  <c r="E46" i="30"/>
  <c r="F46" i="30"/>
  <c r="G46" i="30"/>
  <c r="H46" i="30"/>
  <c r="I46" i="30"/>
  <c r="J46" i="30"/>
  <c r="E47" i="30"/>
  <c r="F47" i="30"/>
  <c r="G47" i="30"/>
  <c r="H47" i="30"/>
  <c r="I47" i="30"/>
  <c r="J47" i="30"/>
  <c r="E48" i="30"/>
  <c r="F48" i="30"/>
  <c r="G48" i="30"/>
  <c r="H48" i="30"/>
  <c r="I48" i="30"/>
  <c r="J48" i="30"/>
  <c r="E49" i="30"/>
  <c r="F49" i="30"/>
  <c r="G49" i="30"/>
  <c r="H49" i="30"/>
  <c r="I49" i="30"/>
  <c r="J49" i="30"/>
  <c r="E50" i="30"/>
  <c r="F50" i="30"/>
  <c r="G50" i="30"/>
  <c r="H50" i="30"/>
  <c r="I50" i="30"/>
  <c r="J50" i="30"/>
  <c r="E51" i="30"/>
  <c r="F51" i="30"/>
  <c r="G51" i="30"/>
  <c r="H51" i="30"/>
  <c r="I51" i="30"/>
  <c r="J51" i="30"/>
  <c r="E52" i="30"/>
  <c r="F52" i="30"/>
  <c r="G52" i="30"/>
  <c r="H52" i="30"/>
  <c r="I52" i="30"/>
  <c r="J52" i="30"/>
  <c r="E53" i="30"/>
  <c r="F53" i="30"/>
  <c r="G53" i="30"/>
  <c r="H53" i="30"/>
  <c r="I53" i="30"/>
  <c r="J53" i="30"/>
  <c r="E54" i="30"/>
  <c r="F54" i="30"/>
  <c r="G54" i="30"/>
  <c r="H54" i="30"/>
  <c r="I54" i="30"/>
  <c r="J54" i="30"/>
  <c r="E55" i="30"/>
  <c r="F55" i="30"/>
  <c r="G55" i="30"/>
  <c r="H55" i="30"/>
  <c r="I55" i="30"/>
  <c r="J55" i="30"/>
  <c r="E56" i="30"/>
  <c r="F56" i="30"/>
  <c r="G56" i="30"/>
  <c r="H56" i="30"/>
  <c r="I56" i="30"/>
  <c r="J56" i="30"/>
  <c r="E7" i="30"/>
  <c r="F7" i="30"/>
  <c r="G7" i="30"/>
  <c r="H7" i="30"/>
  <c r="I7" i="30"/>
  <c r="J7" i="30"/>
  <c r="E8" i="30"/>
  <c r="F8" i="30"/>
  <c r="G8" i="30"/>
  <c r="H8" i="30"/>
  <c r="I8" i="30"/>
  <c r="J8" i="30"/>
  <c r="E9" i="30"/>
  <c r="F9" i="30"/>
  <c r="G9" i="30"/>
  <c r="H9" i="30"/>
  <c r="I9" i="30"/>
  <c r="J9" i="30"/>
  <c r="E10" i="30"/>
  <c r="F10" i="30"/>
  <c r="G10" i="30"/>
  <c r="H10" i="30"/>
  <c r="I10" i="30"/>
  <c r="J10" i="30"/>
  <c r="E11" i="30"/>
  <c r="F11" i="30"/>
  <c r="G11" i="30"/>
  <c r="H11" i="30"/>
  <c r="I11" i="30"/>
  <c r="J11" i="30"/>
  <c r="E12" i="30"/>
  <c r="F12" i="30"/>
  <c r="G12" i="30"/>
  <c r="H12" i="30"/>
  <c r="I12" i="30"/>
  <c r="J12" i="30"/>
  <c r="E13" i="30"/>
  <c r="F13" i="30"/>
  <c r="G13" i="30"/>
  <c r="H13" i="30"/>
  <c r="I13" i="30"/>
  <c r="J13" i="30"/>
  <c r="E14" i="30"/>
  <c r="F14" i="30"/>
  <c r="G14" i="30"/>
  <c r="H14" i="30"/>
  <c r="I14" i="30"/>
  <c r="J14" i="30"/>
  <c r="E15" i="30"/>
  <c r="F15" i="30"/>
  <c r="G15" i="30"/>
  <c r="H15" i="30"/>
  <c r="I15" i="30"/>
  <c r="J15" i="30"/>
  <c r="E16" i="30"/>
  <c r="F16" i="30"/>
  <c r="G16" i="30"/>
  <c r="H16" i="30"/>
  <c r="I16" i="30"/>
  <c r="J16" i="30"/>
  <c r="E17" i="30"/>
  <c r="F17" i="30"/>
  <c r="G17" i="30"/>
  <c r="H17" i="30"/>
  <c r="I17" i="30"/>
  <c r="J17" i="30"/>
  <c r="E18" i="30"/>
  <c r="F18" i="30"/>
  <c r="G18" i="30"/>
  <c r="H18" i="30"/>
  <c r="I18" i="30"/>
  <c r="J18" i="30"/>
  <c r="E19" i="30"/>
  <c r="F19" i="30"/>
  <c r="G19" i="30"/>
  <c r="H19" i="30"/>
  <c r="I19" i="30"/>
  <c r="J19" i="30"/>
  <c r="E20" i="30"/>
  <c r="F20" i="30"/>
  <c r="G20" i="30"/>
  <c r="H20" i="30"/>
  <c r="I20" i="30"/>
  <c r="J20" i="30"/>
  <c r="E21" i="30"/>
  <c r="F21" i="30"/>
  <c r="G21" i="30"/>
  <c r="H21" i="30"/>
  <c r="I21" i="30"/>
  <c r="J21" i="30"/>
  <c r="E22" i="30"/>
  <c r="F22" i="30"/>
  <c r="G22" i="30"/>
  <c r="H22" i="30"/>
  <c r="I22" i="30"/>
  <c r="J22" i="30"/>
  <c r="E23" i="30"/>
  <c r="F23" i="30"/>
  <c r="G23" i="30"/>
  <c r="H23" i="30"/>
  <c r="I23" i="30"/>
  <c r="J23" i="30"/>
  <c r="B164" i="29"/>
  <c r="C164" i="29"/>
  <c r="E164" i="29"/>
  <c r="F164" i="29"/>
  <c r="G164" i="29"/>
  <c r="H164" i="29"/>
  <c r="I164" i="29"/>
  <c r="J164" i="29"/>
  <c r="B165" i="29"/>
  <c r="C165" i="29"/>
  <c r="E165" i="29"/>
  <c r="F165" i="29"/>
  <c r="G165" i="29"/>
  <c r="H165" i="29"/>
  <c r="I165" i="29"/>
  <c r="J165" i="29"/>
  <c r="B166" i="29"/>
  <c r="C166" i="29"/>
  <c r="E166" i="29"/>
  <c r="F166" i="29"/>
  <c r="G166" i="29"/>
  <c r="H166" i="29"/>
  <c r="I166" i="29"/>
  <c r="J166" i="29"/>
  <c r="B167" i="29"/>
  <c r="C167" i="29"/>
  <c r="D167" i="29"/>
  <c r="E167" i="29"/>
  <c r="F167" i="29"/>
  <c r="G167" i="29"/>
  <c r="H167" i="29"/>
  <c r="I167" i="29"/>
  <c r="J167" i="29"/>
  <c r="B168" i="29"/>
  <c r="C168" i="29"/>
  <c r="D168" i="29" s="1"/>
  <c r="E168" i="29"/>
  <c r="F168" i="29"/>
  <c r="G168" i="29"/>
  <c r="H168" i="29"/>
  <c r="I168" i="29"/>
  <c r="J168" i="29"/>
  <c r="B169" i="29"/>
  <c r="C169" i="29"/>
  <c r="D169" i="29" s="1"/>
  <c r="E169" i="29"/>
  <c r="F169" i="29"/>
  <c r="G169" i="29"/>
  <c r="H169" i="29"/>
  <c r="I169" i="29"/>
  <c r="J169" i="29"/>
  <c r="B170" i="29"/>
  <c r="C170" i="29"/>
  <c r="D170" i="29" s="1"/>
  <c r="E170" i="29"/>
  <c r="F170" i="29"/>
  <c r="G170" i="29"/>
  <c r="H170" i="29"/>
  <c r="I170" i="29"/>
  <c r="J170" i="29"/>
  <c r="B171" i="29"/>
  <c r="C171" i="29"/>
  <c r="D171" i="29"/>
  <c r="E171" i="29"/>
  <c r="F171" i="29"/>
  <c r="G171" i="29"/>
  <c r="H171" i="29"/>
  <c r="I171" i="29"/>
  <c r="J171" i="29"/>
  <c r="B172" i="29"/>
  <c r="C172" i="29"/>
  <c r="D172" i="29"/>
  <c r="E172" i="29"/>
  <c r="F172" i="29"/>
  <c r="G172" i="29"/>
  <c r="H172" i="29"/>
  <c r="I172" i="29"/>
  <c r="J172" i="29"/>
  <c r="B173" i="29"/>
  <c r="C173" i="29"/>
  <c r="D173" i="29"/>
  <c r="E173" i="29"/>
  <c r="F173" i="29"/>
  <c r="G173" i="29"/>
  <c r="H173" i="29"/>
  <c r="I173" i="29"/>
  <c r="J173" i="29"/>
  <c r="B174" i="29"/>
  <c r="C174" i="29"/>
  <c r="D174" i="29" s="1"/>
  <c r="E174" i="29"/>
  <c r="F174" i="29"/>
  <c r="G174" i="29"/>
  <c r="H174" i="29"/>
  <c r="I174" i="29"/>
  <c r="J174" i="29"/>
  <c r="B175" i="29"/>
  <c r="C175" i="29"/>
  <c r="D175" i="29"/>
  <c r="E175" i="29"/>
  <c r="F175" i="29"/>
  <c r="G175" i="29"/>
  <c r="H175" i="29"/>
  <c r="I175" i="29"/>
  <c r="J175" i="29"/>
  <c r="B176" i="29"/>
  <c r="C176" i="29"/>
  <c r="D176" i="29" s="1"/>
  <c r="E176" i="29"/>
  <c r="F176" i="29"/>
  <c r="G176" i="29"/>
  <c r="H176" i="29"/>
  <c r="I176" i="29"/>
  <c r="J176" i="29"/>
  <c r="B177" i="29"/>
  <c r="C177" i="29"/>
  <c r="D177" i="29"/>
  <c r="E177" i="29"/>
  <c r="F177" i="29"/>
  <c r="G177" i="29"/>
  <c r="H177" i="29"/>
  <c r="I177" i="29"/>
  <c r="J177" i="29"/>
  <c r="B178" i="29"/>
  <c r="C178" i="29"/>
  <c r="D178" i="29"/>
  <c r="E178" i="29"/>
  <c r="F178" i="29"/>
  <c r="G178" i="29"/>
  <c r="H178" i="29"/>
  <c r="I178" i="29"/>
  <c r="J178" i="29"/>
  <c r="B179" i="29"/>
  <c r="C179" i="29"/>
  <c r="D179" i="29" s="1"/>
  <c r="E179" i="29"/>
  <c r="F179" i="29"/>
  <c r="G179" i="29"/>
  <c r="H179" i="29"/>
  <c r="I179" i="29"/>
  <c r="J179" i="29"/>
  <c r="B180" i="29"/>
  <c r="C180" i="29"/>
  <c r="D180" i="29"/>
  <c r="E180" i="29"/>
  <c r="F180" i="29"/>
  <c r="G180" i="29"/>
  <c r="H180" i="29"/>
  <c r="I180" i="29"/>
  <c r="J180" i="29"/>
  <c r="B181" i="29"/>
  <c r="C181" i="29"/>
  <c r="D181" i="29" s="1"/>
  <c r="E181" i="29"/>
  <c r="F181" i="29"/>
  <c r="G181" i="29"/>
  <c r="H181" i="29"/>
  <c r="I181" i="29"/>
  <c r="J181" i="29"/>
  <c r="B182" i="29"/>
  <c r="C182" i="29"/>
  <c r="D182" i="29"/>
  <c r="E182" i="29"/>
  <c r="F182" i="29"/>
  <c r="G182" i="29"/>
  <c r="H182" i="29"/>
  <c r="I182" i="29"/>
  <c r="J182" i="29"/>
  <c r="B183" i="29"/>
  <c r="C183" i="29"/>
  <c r="D183" i="29"/>
  <c r="E183" i="29"/>
  <c r="F183" i="29"/>
  <c r="G183" i="29"/>
  <c r="H183" i="29"/>
  <c r="I183" i="29"/>
  <c r="J183" i="29"/>
  <c r="B184" i="29"/>
  <c r="C184" i="29"/>
  <c r="D184" i="29"/>
  <c r="E184" i="29"/>
  <c r="F184" i="29"/>
  <c r="G184" i="29"/>
  <c r="H184" i="29"/>
  <c r="I184" i="29"/>
  <c r="J184" i="29"/>
  <c r="B185" i="29"/>
  <c r="C185" i="29"/>
  <c r="D185" i="29"/>
  <c r="E185" i="29"/>
  <c r="F185" i="29"/>
  <c r="G185" i="29"/>
  <c r="H185" i="29"/>
  <c r="I185" i="29"/>
  <c r="J185" i="29"/>
  <c r="B186" i="29"/>
  <c r="C186" i="29"/>
  <c r="D186" i="29"/>
  <c r="E186" i="29"/>
  <c r="F186" i="29"/>
  <c r="G186" i="29"/>
  <c r="H186" i="29"/>
  <c r="I186" i="29"/>
  <c r="J186" i="29"/>
  <c r="B187" i="29"/>
  <c r="C187" i="29"/>
  <c r="D187" i="29"/>
  <c r="E187" i="29"/>
  <c r="F187" i="29"/>
  <c r="G187" i="29"/>
  <c r="H187" i="29"/>
  <c r="I187" i="29"/>
  <c r="J187" i="29"/>
  <c r="B188" i="29"/>
  <c r="C188" i="29"/>
  <c r="D188" i="29"/>
  <c r="E188" i="29"/>
  <c r="F188" i="29"/>
  <c r="G188" i="29"/>
  <c r="H188" i="29"/>
  <c r="I188" i="29"/>
  <c r="J188" i="29"/>
  <c r="B189" i="29"/>
  <c r="C189" i="29"/>
  <c r="D189" i="29"/>
  <c r="E189" i="29"/>
  <c r="F189" i="29"/>
  <c r="G189" i="29"/>
  <c r="H189" i="29"/>
  <c r="I189" i="29"/>
  <c r="J189" i="29"/>
  <c r="B190" i="29"/>
  <c r="C190" i="29"/>
  <c r="D190" i="29"/>
  <c r="E190" i="29"/>
  <c r="F190" i="29"/>
  <c r="G190" i="29"/>
  <c r="H190" i="29"/>
  <c r="I190" i="29"/>
  <c r="J190" i="29"/>
  <c r="B191" i="29"/>
  <c r="C191" i="29"/>
  <c r="D191" i="29" s="1"/>
  <c r="E191" i="29"/>
  <c r="F191" i="29"/>
  <c r="G191" i="29"/>
  <c r="H191" i="29"/>
  <c r="I191" i="29"/>
  <c r="J191" i="29"/>
  <c r="B192" i="29"/>
  <c r="C192" i="29"/>
  <c r="D192" i="29" s="1"/>
  <c r="E192" i="29"/>
  <c r="F192" i="29"/>
  <c r="G192" i="29"/>
  <c r="H192" i="29"/>
  <c r="I192" i="29"/>
  <c r="J192" i="29"/>
  <c r="B193" i="29"/>
  <c r="C193" i="29"/>
  <c r="D193" i="29"/>
  <c r="E193" i="29"/>
  <c r="F193" i="29"/>
  <c r="G193" i="29"/>
  <c r="H193" i="29"/>
  <c r="I193" i="29"/>
  <c r="J193" i="29"/>
  <c r="B194" i="29"/>
  <c r="C194" i="29"/>
  <c r="D194" i="29"/>
  <c r="E194" i="29"/>
  <c r="F194" i="29"/>
  <c r="G194" i="29"/>
  <c r="H194" i="29"/>
  <c r="I194" i="29"/>
  <c r="J194" i="29"/>
  <c r="B195" i="29"/>
  <c r="C195" i="29"/>
  <c r="D195" i="29"/>
  <c r="E195" i="29"/>
  <c r="F195" i="29"/>
  <c r="G195" i="29"/>
  <c r="H195" i="29"/>
  <c r="I195" i="29"/>
  <c r="J195" i="29"/>
  <c r="B196" i="29"/>
  <c r="C196" i="29"/>
  <c r="D196" i="29" s="1"/>
  <c r="E196" i="29"/>
  <c r="F196" i="29"/>
  <c r="G196" i="29"/>
  <c r="H196" i="29"/>
  <c r="I196" i="29"/>
  <c r="J196" i="29"/>
  <c r="B197" i="29"/>
  <c r="C197" i="29"/>
  <c r="D197" i="29"/>
  <c r="E197" i="29"/>
  <c r="F197" i="29"/>
  <c r="G197" i="29"/>
  <c r="H197" i="29"/>
  <c r="I197" i="29"/>
  <c r="J197" i="29"/>
  <c r="B198" i="29"/>
  <c r="C198" i="29"/>
  <c r="D198" i="29" s="1"/>
  <c r="E198" i="29"/>
  <c r="F198" i="29"/>
  <c r="G198" i="29"/>
  <c r="H198" i="29"/>
  <c r="I198" i="29"/>
  <c r="J198" i="29"/>
  <c r="B199" i="29"/>
  <c r="C199" i="29"/>
  <c r="D199" i="29"/>
  <c r="E199" i="29"/>
  <c r="F199" i="29"/>
  <c r="G199" i="29"/>
  <c r="H199" i="29"/>
  <c r="I199" i="29"/>
  <c r="J199" i="29"/>
  <c r="B200" i="29"/>
  <c r="C200" i="29"/>
  <c r="D200" i="29"/>
  <c r="E200" i="29"/>
  <c r="F200" i="29"/>
  <c r="G200" i="29"/>
  <c r="H200" i="29"/>
  <c r="I200" i="29"/>
  <c r="J200" i="29"/>
  <c r="B201" i="29"/>
  <c r="C201" i="29"/>
  <c r="D201" i="29" s="1"/>
  <c r="E201" i="29"/>
  <c r="F201" i="29"/>
  <c r="G201" i="29"/>
  <c r="H201" i="29"/>
  <c r="I201" i="29"/>
  <c r="J201" i="29"/>
  <c r="B202" i="29"/>
  <c r="C202" i="29"/>
  <c r="D202" i="29"/>
  <c r="E202" i="29"/>
  <c r="F202" i="29"/>
  <c r="G202" i="29"/>
  <c r="H202" i="29"/>
  <c r="I202" i="29"/>
  <c r="J202" i="29"/>
  <c r="B203" i="29"/>
  <c r="C203" i="29"/>
  <c r="D203" i="29"/>
  <c r="E203" i="29"/>
  <c r="F203" i="29"/>
  <c r="G203" i="29"/>
  <c r="H203" i="29"/>
  <c r="I203" i="29"/>
  <c r="J203" i="29"/>
  <c r="B204" i="29"/>
  <c r="C204" i="29"/>
  <c r="D204" i="29"/>
  <c r="E204" i="29"/>
  <c r="F204" i="29"/>
  <c r="G204" i="29"/>
  <c r="H204" i="29"/>
  <c r="I204" i="29"/>
  <c r="J204" i="29"/>
  <c r="B205" i="29"/>
  <c r="C205" i="29"/>
  <c r="D205" i="29"/>
  <c r="E205" i="29"/>
  <c r="F205" i="29"/>
  <c r="G205" i="29"/>
  <c r="H205" i="29"/>
  <c r="I205" i="29"/>
  <c r="J205" i="29"/>
  <c r="B206" i="29"/>
  <c r="C206" i="29"/>
  <c r="D206" i="29"/>
  <c r="E206" i="29"/>
  <c r="F206" i="29"/>
  <c r="G206" i="29"/>
  <c r="H206" i="29"/>
  <c r="I206" i="29"/>
  <c r="J206" i="29"/>
  <c r="B207" i="29"/>
  <c r="C207" i="29"/>
  <c r="D207" i="29"/>
  <c r="E207" i="29"/>
  <c r="F207" i="29"/>
  <c r="G207" i="29"/>
  <c r="H207" i="29"/>
  <c r="I207" i="29"/>
  <c r="J207" i="29"/>
  <c r="B208" i="29"/>
  <c r="C208" i="29"/>
  <c r="D208" i="29"/>
  <c r="E208" i="29"/>
  <c r="F208" i="29"/>
  <c r="G208" i="29"/>
  <c r="H208" i="29"/>
  <c r="I208" i="29"/>
  <c r="J208" i="29"/>
  <c r="B209" i="29"/>
  <c r="C209" i="29"/>
  <c r="D209" i="29"/>
  <c r="E209" i="29"/>
  <c r="F209" i="29"/>
  <c r="G209" i="29"/>
  <c r="H209" i="29"/>
  <c r="I209" i="29"/>
  <c r="J209" i="29"/>
  <c r="B210" i="29"/>
  <c r="C210" i="29"/>
  <c r="D210" i="29"/>
  <c r="E210" i="29"/>
  <c r="F210" i="29"/>
  <c r="G210" i="29"/>
  <c r="H210" i="29"/>
  <c r="I210" i="29"/>
  <c r="J210" i="29"/>
  <c r="B211" i="29"/>
  <c r="C211" i="29"/>
  <c r="D211" i="29"/>
  <c r="E211" i="29"/>
  <c r="F211" i="29"/>
  <c r="G211" i="29"/>
  <c r="H211" i="29"/>
  <c r="I211" i="29"/>
  <c r="J211" i="29"/>
  <c r="B212" i="29"/>
  <c r="C212" i="29"/>
  <c r="D212" i="29"/>
  <c r="E212" i="29"/>
  <c r="F212" i="29"/>
  <c r="G212" i="29"/>
  <c r="H212" i="29"/>
  <c r="I212" i="29"/>
  <c r="J212" i="29"/>
  <c r="B213" i="29"/>
  <c r="C213" i="29"/>
  <c r="D213" i="29" s="1"/>
  <c r="E213" i="29"/>
  <c r="F213" i="29"/>
  <c r="G213" i="29"/>
  <c r="H213" i="29"/>
  <c r="I213" i="29"/>
  <c r="J213" i="29"/>
  <c r="B214" i="29"/>
  <c r="C214" i="29"/>
  <c r="D214" i="29" s="1"/>
  <c r="E214" i="29"/>
  <c r="F214" i="29"/>
  <c r="G214" i="29"/>
  <c r="H214" i="29"/>
  <c r="I214" i="29"/>
  <c r="J214" i="29"/>
  <c r="B215" i="29"/>
  <c r="C215" i="29"/>
  <c r="D215" i="29"/>
  <c r="E215" i="29"/>
  <c r="F215" i="29"/>
  <c r="G215" i="29"/>
  <c r="H215" i="29"/>
  <c r="I215" i="29"/>
  <c r="J215" i="29"/>
  <c r="B216" i="29"/>
  <c r="C216" i="29"/>
  <c r="D216" i="29"/>
  <c r="E216" i="29"/>
  <c r="F216" i="29"/>
  <c r="G216" i="29"/>
  <c r="H216" i="29"/>
  <c r="I216" i="29"/>
  <c r="J216" i="29"/>
  <c r="B217" i="29"/>
  <c r="C217" i="29"/>
  <c r="D217" i="29"/>
  <c r="E217" i="29"/>
  <c r="F217" i="29"/>
  <c r="G217" i="29"/>
  <c r="H217" i="29"/>
  <c r="I217" i="29"/>
  <c r="J217" i="29"/>
  <c r="B218" i="29"/>
  <c r="C218" i="29"/>
  <c r="D218" i="29" s="1"/>
  <c r="E218" i="29"/>
  <c r="F218" i="29"/>
  <c r="G218" i="29"/>
  <c r="H218" i="29"/>
  <c r="I218" i="29"/>
  <c r="J218" i="29"/>
  <c r="B219" i="29"/>
  <c r="C219" i="29"/>
  <c r="D219" i="29"/>
  <c r="E219" i="29"/>
  <c r="F219" i="29"/>
  <c r="G219" i="29"/>
  <c r="H219" i="29"/>
  <c r="I219" i="29"/>
  <c r="J219" i="29"/>
  <c r="B220" i="29"/>
  <c r="C220" i="29"/>
  <c r="D220" i="29" s="1"/>
  <c r="E220" i="29"/>
  <c r="F220" i="29"/>
  <c r="G220" i="29"/>
  <c r="H220" i="29"/>
  <c r="I220" i="29"/>
  <c r="J220" i="29"/>
  <c r="B221" i="29"/>
  <c r="C221" i="29"/>
  <c r="D221" i="29"/>
  <c r="E221" i="29"/>
  <c r="F221" i="29"/>
  <c r="G221" i="29"/>
  <c r="H221" i="29"/>
  <c r="I221" i="29"/>
  <c r="J221" i="29"/>
  <c r="B222" i="29"/>
  <c r="C222" i="29"/>
  <c r="D222" i="29"/>
  <c r="E222" i="29"/>
  <c r="F222" i="29"/>
  <c r="G222" i="29"/>
  <c r="H222" i="29"/>
  <c r="I222" i="29"/>
  <c r="J222" i="29"/>
  <c r="B223" i="29"/>
  <c r="C223" i="29"/>
  <c r="D223" i="29"/>
  <c r="E223" i="29"/>
  <c r="F223" i="29"/>
  <c r="G223" i="29"/>
  <c r="H223" i="29"/>
  <c r="I223" i="29"/>
  <c r="J223" i="29"/>
  <c r="B224" i="29"/>
  <c r="C224" i="29"/>
  <c r="D224" i="29"/>
  <c r="E224" i="29"/>
  <c r="F224" i="29"/>
  <c r="G224" i="29"/>
  <c r="H224" i="29"/>
  <c r="I224" i="29"/>
  <c r="J224" i="29"/>
  <c r="D163" i="29"/>
  <c r="D152" i="29"/>
  <c r="B139" i="29"/>
  <c r="C139" i="29"/>
  <c r="E139" i="29"/>
  <c r="F139" i="29"/>
  <c r="G139" i="29"/>
  <c r="H139" i="29"/>
  <c r="I139" i="29"/>
  <c r="J139" i="29"/>
  <c r="B140" i="29"/>
  <c r="C140" i="29"/>
  <c r="E140" i="29"/>
  <c r="F140" i="29"/>
  <c r="G140" i="29"/>
  <c r="H140" i="29"/>
  <c r="I140" i="29"/>
  <c r="J140" i="29"/>
  <c r="B141" i="29"/>
  <c r="C141" i="29"/>
  <c r="E141" i="29"/>
  <c r="F141" i="29"/>
  <c r="G141" i="29"/>
  <c r="H141" i="29"/>
  <c r="I141" i="29"/>
  <c r="J141" i="29"/>
  <c r="B142" i="29"/>
  <c r="C142" i="29"/>
  <c r="E142" i="29"/>
  <c r="F142" i="29"/>
  <c r="G142" i="29"/>
  <c r="H142" i="29"/>
  <c r="I142" i="29"/>
  <c r="J142" i="29"/>
  <c r="B143" i="29"/>
  <c r="C143" i="29"/>
  <c r="E143" i="29"/>
  <c r="F143" i="29"/>
  <c r="G143" i="29"/>
  <c r="H143" i="29"/>
  <c r="I143" i="29"/>
  <c r="J143" i="29"/>
  <c r="B144" i="29"/>
  <c r="C144" i="29"/>
  <c r="E144" i="29"/>
  <c r="F144" i="29"/>
  <c r="G144" i="29"/>
  <c r="H144" i="29"/>
  <c r="I144" i="29"/>
  <c r="J144" i="29"/>
  <c r="B145" i="29"/>
  <c r="C145" i="29"/>
  <c r="E145" i="29"/>
  <c r="F145" i="29"/>
  <c r="G145" i="29"/>
  <c r="H145" i="29"/>
  <c r="I145" i="29"/>
  <c r="J145" i="29"/>
  <c r="B146" i="29"/>
  <c r="C146" i="29"/>
  <c r="E146" i="29"/>
  <c r="F146" i="29"/>
  <c r="G146" i="29"/>
  <c r="H146" i="29"/>
  <c r="I146" i="29"/>
  <c r="J146" i="29"/>
  <c r="B147" i="29"/>
  <c r="C147" i="29"/>
  <c r="E147" i="29"/>
  <c r="F147" i="29"/>
  <c r="G147" i="29"/>
  <c r="H147" i="29"/>
  <c r="I147" i="29"/>
  <c r="J147" i="29"/>
  <c r="B148" i="29"/>
  <c r="C148" i="29"/>
  <c r="E148" i="29"/>
  <c r="F148" i="29"/>
  <c r="G148" i="29"/>
  <c r="H148" i="29"/>
  <c r="I148" i="29"/>
  <c r="J148" i="29"/>
  <c r="B149" i="29"/>
  <c r="C149" i="29"/>
  <c r="E149" i="29"/>
  <c r="F149" i="29"/>
  <c r="G149" i="29"/>
  <c r="H149" i="29"/>
  <c r="I149" i="29"/>
  <c r="J149" i="29"/>
  <c r="B150" i="29"/>
  <c r="C150" i="29"/>
  <c r="E150" i="29"/>
  <c r="F150" i="29"/>
  <c r="G150" i="29"/>
  <c r="H150" i="29"/>
  <c r="I150" i="29"/>
  <c r="J150" i="29"/>
  <c r="B151" i="29"/>
  <c r="C151" i="29"/>
  <c r="E151" i="29"/>
  <c r="F151" i="29"/>
  <c r="G151" i="29"/>
  <c r="H151" i="29"/>
  <c r="I151" i="29"/>
  <c r="J151" i="29"/>
  <c r="B152" i="29"/>
  <c r="C152" i="29"/>
  <c r="E152" i="29"/>
  <c r="F152" i="29"/>
  <c r="G152" i="29"/>
  <c r="H152" i="29"/>
  <c r="I152" i="29"/>
  <c r="J152" i="29"/>
  <c r="B153" i="29"/>
  <c r="C153" i="29"/>
  <c r="E153" i="29"/>
  <c r="F153" i="29"/>
  <c r="G153" i="29"/>
  <c r="H153" i="29"/>
  <c r="I153" i="29"/>
  <c r="J153" i="29"/>
  <c r="B154" i="29"/>
  <c r="C154" i="29"/>
  <c r="E154" i="29"/>
  <c r="F154" i="29"/>
  <c r="G154" i="29"/>
  <c r="H154" i="29"/>
  <c r="I154" i="29"/>
  <c r="J154" i="29"/>
  <c r="B155" i="29"/>
  <c r="C155" i="29"/>
  <c r="E155" i="29"/>
  <c r="F155" i="29"/>
  <c r="G155" i="29"/>
  <c r="H155" i="29"/>
  <c r="I155" i="29"/>
  <c r="J155" i="29"/>
  <c r="B156" i="29"/>
  <c r="C156" i="29"/>
  <c r="E156" i="29"/>
  <c r="F156" i="29"/>
  <c r="G156" i="29"/>
  <c r="H156" i="29"/>
  <c r="I156" i="29"/>
  <c r="J156" i="29"/>
  <c r="B157" i="29"/>
  <c r="C157" i="29"/>
  <c r="E157" i="29"/>
  <c r="F157" i="29"/>
  <c r="G157" i="29"/>
  <c r="H157" i="29"/>
  <c r="I157" i="29"/>
  <c r="J157" i="29"/>
  <c r="B158" i="29"/>
  <c r="C158" i="29"/>
  <c r="E158" i="29"/>
  <c r="F158" i="29"/>
  <c r="G158" i="29"/>
  <c r="H158" i="29"/>
  <c r="I158" i="29"/>
  <c r="J158" i="29"/>
  <c r="B159" i="29"/>
  <c r="C159" i="29"/>
  <c r="E159" i="29"/>
  <c r="F159" i="29"/>
  <c r="G159" i="29"/>
  <c r="H159" i="29"/>
  <c r="I159" i="29"/>
  <c r="J159" i="29"/>
  <c r="B160" i="29"/>
  <c r="C160" i="29"/>
  <c r="E160" i="29"/>
  <c r="F160" i="29"/>
  <c r="G160" i="29"/>
  <c r="H160" i="29"/>
  <c r="I160" i="29"/>
  <c r="J160" i="29"/>
  <c r="B161" i="29"/>
  <c r="C161" i="29"/>
  <c r="E161" i="29"/>
  <c r="F161" i="29"/>
  <c r="G161" i="29"/>
  <c r="H161" i="29"/>
  <c r="I161" i="29"/>
  <c r="J161" i="29"/>
  <c r="B162" i="29"/>
  <c r="C162" i="29"/>
  <c r="E162" i="29"/>
  <c r="F162" i="29"/>
  <c r="G162" i="29"/>
  <c r="H162" i="29"/>
  <c r="I162" i="29"/>
  <c r="J162" i="29"/>
  <c r="B163" i="29"/>
  <c r="C163" i="29"/>
  <c r="E163" i="29"/>
  <c r="F163" i="29"/>
  <c r="G163" i="29"/>
  <c r="H163" i="29"/>
  <c r="I163" i="29"/>
  <c r="J163" i="29"/>
  <c r="D119" i="29"/>
  <c r="D130" i="29"/>
  <c r="B106" i="29"/>
  <c r="C106" i="29"/>
  <c r="E106" i="29"/>
  <c r="F106" i="29"/>
  <c r="G106" i="29"/>
  <c r="H106" i="29"/>
  <c r="I106" i="29"/>
  <c r="J106" i="29"/>
  <c r="B107" i="29"/>
  <c r="C107" i="29"/>
  <c r="E107" i="29"/>
  <c r="F107" i="29"/>
  <c r="G107" i="29"/>
  <c r="H107" i="29"/>
  <c r="I107" i="29"/>
  <c r="J107" i="29"/>
  <c r="B108" i="29"/>
  <c r="C108" i="29"/>
  <c r="E108" i="29"/>
  <c r="F108" i="29"/>
  <c r="G108" i="29"/>
  <c r="H108" i="29"/>
  <c r="I108" i="29"/>
  <c r="J108" i="29"/>
  <c r="B109" i="29"/>
  <c r="C109" i="29"/>
  <c r="E109" i="29"/>
  <c r="F109" i="29"/>
  <c r="G109" i="29"/>
  <c r="H109" i="29"/>
  <c r="I109" i="29"/>
  <c r="J109" i="29"/>
  <c r="B110" i="29"/>
  <c r="C110" i="29"/>
  <c r="E110" i="29"/>
  <c r="F110" i="29"/>
  <c r="G110" i="29"/>
  <c r="H110" i="29"/>
  <c r="I110" i="29"/>
  <c r="J110" i="29"/>
  <c r="B111" i="29"/>
  <c r="C111" i="29"/>
  <c r="E111" i="29"/>
  <c r="F111" i="29"/>
  <c r="G111" i="29"/>
  <c r="H111" i="29"/>
  <c r="I111" i="29"/>
  <c r="J111" i="29"/>
  <c r="B112" i="29"/>
  <c r="C112" i="29"/>
  <c r="E112" i="29"/>
  <c r="F112" i="29"/>
  <c r="G112" i="29"/>
  <c r="H112" i="29"/>
  <c r="I112" i="29"/>
  <c r="J112" i="29"/>
  <c r="B113" i="29"/>
  <c r="C113" i="29"/>
  <c r="E113" i="29"/>
  <c r="F113" i="29"/>
  <c r="G113" i="29"/>
  <c r="H113" i="29"/>
  <c r="I113" i="29"/>
  <c r="J113" i="29"/>
  <c r="B114" i="29"/>
  <c r="C114" i="29"/>
  <c r="E114" i="29"/>
  <c r="F114" i="29"/>
  <c r="G114" i="29"/>
  <c r="H114" i="29"/>
  <c r="I114" i="29"/>
  <c r="J114" i="29"/>
  <c r="B115" i="29"/>
  <c r="C115" i="29"/>
  <c r="E115" i="29"/>
  <c r="F115" i="29"/>
  <c r="G115" i="29"/>
  <c r="H115" i="29"/>
  <c r="I115" i="29"/>
  <c r="J115" i="29"/>
  <c r="B116" i="29"/>
  <c r="C116" i="29"/>
  <c r="E116" i="29"/>
  <c r="F116" i="29"/>
  <c r="G116" i="29"/>
  <c r="H116" i="29"/>
  <c r="I116" i="29"/>
  <c r="J116" i="29"/>
  <c r="B117" i="29"/>
  <c r="C117" i="29"/>
  <c r="E117" i="29"/>
  <c r="F117" i="29"/>
  <c r="G117" i="29"/>
  <c r="H117" i="29"/>
  <c r="I117" i="29"/>
  <c r="J117" i="29"/>
  <c r="B118" i="29"/>
  <c r="C118" i="29"/>
  <c r="E118" i="29"/>
  <c r="F118" i="29"/>
  <c r="G118" i="29"/>
  <c r="H118" i="29"/>
  <c r="I118" i="29"/>
  <c r="J118" i="29"/>
  <c r="B119" i="29"/>
  <c r="C119" i="29"/>
  <c r="E119" i="29"/>
  <c r="F119" i="29"/>
  <c r="G119" i="29"/>
  <c r="H119" i="29"/>
  <c r="I119" i="29"/>
  <c r="J119" i="29"/>
  <c r="B120" i="29"/>
  <c r="C120" i="29"/>
  <c r="E120" i="29"/>
  <c r="F120" i="29"/>
  <c r="G120" i="29"/>
  <c r="H120" i="29"/>
  <c r="I120" i="29"/>
  <c r="J120" i="29"/>
  <c r="B121" i="29"/>
  <c r="C121" i="29"/>
  <c r="E121" i="29"/>
  <c r="F121" i="29"/>
  <c r="G121" i="29"/>
  <c r="H121" i="29"/>
  <c r="I121" i="29"/>
  <c r="J121" i="29"/>
  <c r="B122" i="29"/>
  <c r="C122" i="29"/>
  <c r="E122" i="29"/>
  <c r="F122" i="29"/>
  <c r="G122" i="29"/>
  <c r="H122" i="29"/>
  <c r="I122" i="29"/>
  <c r="J122" i="29"/>
  <c r="B123" i="29"/>
  <c r="C123" i="29"/>
  <c r="E123" i="29"/>
  <c r="F123" i="29"/>
  <c r="G123" i="29"/>
  <c r="H123" i="29"/>
  <c r="I123" i="29"/>
  <c r="J123" i="29"/>
  <c r="B124" i="29"/>
  <c r="C124" i="29"/>
  <c r="E124" i="29"/>
  <c r="F124" i="29"/>
  <c r="G124" i="29"/>
  <c r="H124" i="29"/>
  <c r="I124" i="29"/>
  <c r="J124" i="29"/>
  <c r="B125" i="29"/>
  <c r="C125" i="29"/>
  <c r="E125" i="29"/>
  <c r="F125" i="29"/>
  <c r="G125" i="29"/>
  <c r="H125" i="29"/>
  <c r="I125" i="29"/>
  <c r="J125" i="29"/>
  <c r="B126" i="29"/>
  <c r="C126" i="29"/>
  <c r="E126" i="29"/>
  <c r="F126" i="29"/>
  <c r="G126" i="29"/>
  <c r="H126" i="29"/>
  <c r="I126" i="29"/>
  <c r="J126" i="29"/>
  <c r="B127" i="29"/>
  <c r="C127" i="29"/>
  <c r="E127" i="29"/>
  <c r="F127" i="29"/>
  <c r="G127" i="29"/>
  <c r="H127" i="29"/>
  <c r="I127" i="29"/>
  <c r="J127" i="29"/>
  <c r="B128" i="29"/>
  <c r="C128" i="29"/>
  <c r="E128" i="29"/>
  <c r="F128" i="29"/>
  <c r="G128" i="29"/>
  <c r="H128" i="29"/>
  <c r="I128" i="29"/>
  <c r="J128" i="29"/>
  <c r="B129" i="29"/>
  <c r="C129" i="29"/>
  <c r="E129" i="29"/>
  <c r="F129" i="29"/>
  <c r="G129" i="29"/>
  <c r="H129" i="29"/>
  <c r="I129" i="29"/>
  <c r="J129" i="29"/>
  <c r="B130" i="29"/>
  <c r="C130" i="29"/>
  <c r="E130" i="29"/>
  <c r="F130" i="29"/>
  <c r="G130" i="29"/>
  <c r="H130" i="29"/>
  <c r="I130" i="29"/>
  <c r="J130" i="29"/>
  <c r="B131" i="29"/>
  <c r="C131" i="29"/>
  <c r="E131" i="29"/>
  <c r="F131" i="29"/>
  <c r="G131" i="29"/>
  <c r="H131" i="29"/>
  <c r="I131" i="29"/>
  <c r="J131" i="29"/>
  <c r="B132" i="29"/>
  <c r="C132" i="29"/>
  <c r="E132" i="29"/>
  <c r="F132" i="29"/>
  <c r="G132" i="29"/>
  <c r="H132" i="29"/>
  <c r="I132" i="29"/>
  <c r="J132" i="29"/>
  <c r="B133" i="29"/>
  <c r="C133" i="29"/>
  <c r="E133" i="29"/>
  <c r="F133" i="29"/>
  <c r="G133" i="29"/>
  <c r="H133" i="29"/>
  <c r="I133" i="29"/>
  <c r="J133" i="29"/>
  <c r="D86" i="29"/>
  <c r="D97" i="29"/>
  <c r="B73" i="29"/>
  <c r="C73" i="29"/>
  <c r="E73" i="29"/>
  <c r="F73" i="29"/>
  <c r="G73" i="29"/>
  <c r="H73" i="29"/>
  <c r="I73" i="29"/>
  <c r="J73" i="29"/>
  <c r="B74" i="29"/>
  <c r="C74" i="29"/>
  <c r="E74" i="29"/>
  <c r="F74" i="29"/>
  <c r="G74" i="29"/>
  <c r="H74" i="29"/>
  <c r="I74" i="29"/>
  <c r="J74" i="29"/>
  <c r="B75" i="29"/>
  <c r="C75" i="29"/>
  <c r="E75" i="29"/>
  <c r="F75" i="29"/>
  <c r="G75" i="29"/>
  <c r="H75" i="29"/>
  <c r="I75" i="29"/>
  <c r="J75" i="29"/>
  <c r="B76" i="29"/>
  <c r="C76" i="29"/>
  <c r="E76" i="29"/>
  <c r="F76" i="29"/>
  <c r="G76" i="29"/>
  <c r="H76" i="29"/>
  <c r="I76" i="29"/>
  <c r="J76" i="29"/>
  <c r="B77" i="29"/>
  <c r="C77" i="29"/>
  <c r="E77" i="29"/>
  <c r="F77" i="29"/>
  <c r="G77" i="29"/>
  <c r="H77" i="29"/>
  <c r="I77" i="29"/>
  <c r="J77" i="29"/>
  <c r="B78" i="29"/>
  <c r="C78" i="29"/>
  <c r="E78" i="29"/>
  <c r="F78" i="29"/>
  <c r="G78" i="29"/>
  <c r="H78" i="29"/>
  <c r="I78" i="29"/>
  <c r="J78" i="29"/>
  <c r="B79" i="29"/>
  <c r="C79" i="29"/>
  <c r="E79" i="29"/>
  <c r="F79" i="29"/>
  <c r="G79" i="29"/>
  <c r="H79" i="29"/>
  <c r="I79" i="29"/>
  <c r="J79" i="29"/>
  <c r="B80" i="29"/>
  <c r="C80" i="29"/>
  <c r="E80" i="29"/>
  <c r="F80" i="29"/>
  <c r="G80" i="29"/>
  <c r="H80" i="29"/>
  <c r="I80" i="29"/>
  <c r="J80" i="29"/>
  <c r="B81" i="29"/>
  <c r="C81" i="29"/>
  <c r="E81" i="29"/>
  <c r="F81" i="29"/>
  <c r="G81" i="29"/>
  <c r="H81" i="29"/>
  <c r="I81" i="29"/>
  <c r="J81" i="29"/>
  <c r="B82" i="29"/>
  <c r="C82" i="29"/>
  <c r="E82" i="29"/>
  <c r="F82" i="29"/>
  <c r="G82" i="29"/>
  <c r="H82" i="29"/>
  <c r="I82" i="29"/>
  <c r="J82" i="29"/>
  <c r="B83" i="29"/>
  <c r="C83" i="29"/>
  <c r="E83" i="29"/>
  <c r="F83" i="29"/>
  <c r="G83" i="29"/>
  <c r="H83" i="29"/>
  <c r="I83" i="29"/>
  <c r="J83" i="29"/>
  <c r="B84" i="29"/>
  <c r="C84" i="29"/>
  <c r="E84" i="29"/>
  <c r="F84" i="29"/>
  <c r="G84" i="29"/>
  <c r="H84" i="29"/>
  <c r="I84" i="29"/>
  <c r="J84" i="29"/>
  <c r="B85" i="29"/>
  <c r="C85" i="29"/>
  <c r="E85" i="29"/>
  <c r="F85" i="29"/>
  <c r="G85" i="29"/>
  <c r="H85" i="29"/>
  <c r="I85" i="29"/>
  <c r="J85" i="29"/>
  <c r="B86" i="29"/>
  <c r="C86" i="29"/>
  <c r="E86" i="29"/>
  <c r="F86" i="29"/>
  <c r="G86" i="29"/>
  <c r="H86" i="29"/>
  <c r="I86" i="29"/>
  <c r="J86" i="29"/>
  <c r="B87" i="29"/>
  <c r="C87" i="29"/>
  <c r="E87" i="29"/>
  <c r="F87" i="29"/>
  <c r="G87" i="29"/>
  <c r="H87" i="29"/>
  <c r="I87" i="29"/>
  <c r="J87" i="29"/>
  <c r="B88" i="29"/>
  <c r="C88" i="29"/>
  <c r="E88" i="29"/>
  <c r="F88" i="29"/>
  <c r="G88" i="29"/>
  <c r="H88" i="29"/>
  <c r="I88" i="29"/>
  <c r="J88" i="29"/>
  <c r="B89" i="29"/>
  <c r="C89" i="29"/>
  <c r="E89" i="29"/>
  <c r="F89" i="29"/>
  <c r="G89" i="29"/>
  <c r="H89" i="29"/>
  <c r="I89" i="29"/>
  <c r="J89" i="29"/>
  <c r="B90" i="29"/>
  <c r="C90" i="29"/>
  <c r="E90" i="29"/>
  <c r="F90" i="29"/>
  <c r="G90" i="29"/>
  <c r="H90" i="29"/>
  <c r="I90" i="29"/>
  <c r="J90" i="29"/>
  <c r="B91" i="29"/>
  <c r="C91" i="29"/>
  <c r="E91" i="29"/>
  <c r="F91" i="29"/>
  <c r="G91" i="29"/>
  <c r="H91" i="29"/>
  <c r="I91" i="29"/>
  <c r="J91" i="29"/>
  <c r="B92" i="29"/>
  <c r="C92" i="29"/>
  <c r="E92" i="29"/>
  <c r="F92" i="29"/>
  <c r="G92" i="29"/>
  <c r="H92" i="29"/>
  <c r="I92" i="29"/>
  <c r="J92" i="29"/>
  <c r="B93" i="29"/>
  <c r="C93" i="29"/>
  <c r="E93" i="29"/>
  <c r="F93" i="29"/>
  <c r="G93" i="29"/>
  <c r="H93" i="29"/>
  <c r="I93" i="29"/>
  <c r="J93" i="29"/>
  <c r="B94" i="29"/>
  <c r="C94" i="29"/>
  <c r="E94" i="29"/>
  <c r="F94" i="29"/>
  <c r="G94" i="29"/>
  <c r="H94" i="29"/>
  <c r="I94" i="29"/>
  <c r="J94" i="29"/>
  <c r="B95" i="29"/>
  <c r="C95" i="29"/>
  <c r="E95" i="29"/>
  <c r="F95" i="29"/>
  <c r="G95" i="29"/>
  <c r="H95" i="29"/>
  <c r="I95" i="29"/>
  <c r="J95" i="29"/>
  <c r="B96" i="29"/>
  <c r="C96" i="29"/>
  <c r="E96" i="29"/>
  <c r="F96" i="29"/>
  <c r="G96" i="29"/>
  <c r="H96" i="29"/>
  <c r="I96" i="29"/>
  <c r="J96" i="29"/>
  <c r="B97" i="29"/>
  <c r="C97" i="29"/>
  <c r="E97" i="29"/>
  <c r="F97" i="29"/>
  <c r="G97" i="29"/>
  <c r="H97" i="29"/>
  <c r="I97" i="29"/>
  <c r="J97" i="29"/>
  <c r="B98" i="29"/>
  <c r="C98" i="29"/>
  <c r="E98" i="29"/>
  <c r="F98" i="29"/>
  <c r="G98" i="29"/>
  <c r="H98" i="29"/>
  <c r="I98" i="29"/>
  <c r="J98" i="29"/>
  <c r="B99" i="29"/>
  <c r="C99" i="29"/>
  <c r="E99" i="29"/>
  <c r="F99" i="29"/>
  <c r="G99" i="29"/>
  <c r="H99" i="29"/>
  <c r="I99" i="29"/>
  <c r="J99" i="29"/>
  <c r="B100" i="29"/>
  <c r="C100" i="29"/>
  <c r="E100" i="29"/>
  <c r="F100" i="29"/>
  <c r="G100" i="29"/>
  <c r="H100" i="29"/>
  <c r="I100" i="29"/>
  <c r="J100" i="29"/>
  <c r="D53" i="29"/>
  <c r="D64" i="29"/>
  <c r="B40" i="29"/>
  <c r="C40" i="29"/>
  <c r="E40" i="29"/>
  <c r="F40" i="29"/>
  <c r="G40" i="29"/>
  <c r="H40" i="29"/>
  <c r="I40" i="29"/>
  <c r="J40" i="29"/>
  <c r="B41" i="29"/>
  <c r="C41" i="29"/>
  <c r="E41" i="29"/>
  <c r="F41" i="29"/>
  <c r="G41" i="29"/>
  <c r="H41" i="29"/>
  <c r="I41" i="29"/>
  <c r="J41" i="29"/>
  <c r="B42" i="29"/>
  <c r="C42" i="29"/>
  <c r="E42" i="29"/>
  <c r="F42" i="29"/>
  <c r="G42" i="29"/>
  <c r="H42" i="29"/>
  <c r="I42" i="29"/>
  <c r="J42" i="29"/>
  <c r="B43" i="29"/>
  <c r="C43" i="29"/>
  <c r="E43" i="29"/>
  <c r="F43" i="29"/>
  <c r="G43" i="29"/>
  <c r="H43" i="29"/>
  <c r="I43" i="29"/>
  <c r="J43" i="29"/>
  <c r="B44" i="29"/>
  <c r="C44" i="29"/>
  <c r="E44" i="29"/>
  <c r="F44" i="29"/>
  <c r="G44" i="29"/>
  <c r="H44" i="29"/>
  <c r="I44" i="29"/>
  <c r="J44" i="29"/>
  <c r="B45" i="29"/>
  <c r="C45" i="29"/>
  <c r="E45" i="29"/>
  <c r="F45" i="29"/>
  <c r="G45" i="29"/>
  <c r="H45" i="29"/>
  <c r="I45" i="29"/>
  <c r="J45" i="29"/>
  <c r="B46" i="29"/>
  <c r="C46" i="29"/>
  <c r="E46" i="29"/>
  <c r="F46" i="29"/>
  <c r="G46" i="29"/>
  <c r="H46" i="29"/>
  <c r="I46" i="29"/>
  <c r="J46" i="29"/>
  <c r="B47" i="29"/>
  <c r="C47" i="29"/>
  <c r="E47" i="29"/>
  <c r="F47" i="29"/>
  <c r="G47" i="29"/>
  <c r="H47" i="29"/>
  <c r="I47" i="29"/>
  <c r="J47" i="29"/>
  <c r="B48" i="29"/>
  <c r="C48" i="29"/>
  <c r="E48" i="29"/>
  <c r="F48" i="29"/>
  <c r="G48" i="29"/>
  <c r="H48" i="29"/>
  <c r="I48" i="29"/>
  <c r="J48" i="29"/>
  <c r="B49" i="29"/>
  <c r="C49" i="29"/>
  <c r="E49" i="29"/>
  <c r="F49" i="29"/>
  <c r="G49" i="29"/>
  <c r="H49" i="29"/>
  <c r="I49" i="29"/>
  <c r="J49" i="29"/>
  <c r="B50" i="29"/>
  <c r="C50" i="29"/>
  <c r="E50" i="29"/>
  <c r="F50" i="29"/>
  <c r="G50" i="29"/>
  <c r="H50" i="29"/>
  <c r="I50" i="29"/>
  <c r="J50" i="29"/>
  <c r="B51" i="29"/>
  <c r="C51" i="29"/>
  <c r="E51" i="29"/>
  <c r="F51" i="29"/>
  <c r="G51" i="29"/>
  <c r="H51" i="29"/>
  <c r="I51" i="29"/>
  <c r="J51" i="29"/>
  <c r="B52" i="29"/>
  <c r="C52" i="29"/>
  <c r="E52" i="29"/>
  <c r="F52" i="29"/>
  <c r="G52" i="29"/>
  <c r="H52" i="29"/>
  <c r="I52" i="29"/>
  <c r="J52" i="29"/>
  <c r="B53" i="29"/>
  <c r="C53" i="29"/>
  <c r="E53" i="29"/>
  <c r="F53" i="29"/>
  <c r="G53" i="29"/>
  <c r="H53" i="29"/>
  <c r="I53" i="29"/>
  <c r="J53" i="29"/>
  <c r="B54" i="29"/>
  <c r="C54" i="29"/>
  <c r="E54" i="29"/>
  <c r="F54" i="29"/>
  <c r="G54" i="29"/>
  <c r="H54" i="29"/>
  <c r="I54" i="29"/>
  <c r="J54" i="29"/>
  <c r="B55" i="29"/>
  <c r="C55" i="29"/>
  <c r="E55" i="29"/>
  <c r="F55" i="29"/>
  <c r="G55" i="29"/>
  <c r="H55" i="29"/>
  <c r="I55" i="29"/>
  <c r="J55" i="29"/>
  <c r="B56" i="29"/>
  <c r="C56" i="29"/>
  <c r="E56" i="29"/>
  <c r="F56" i="29"/>
  <c r="G56" i="29"/>
  <c r="H56" i="29"/>
  <c r="I56" i="29"/>
  <c r="J56" i="29"/>
  <c r="B57" i="29"/>
  <c r="C57" i="29"/>
  <c r="E57" i="29"/>
  <c r="F57" i="29"/>
  <c r="G57" i="29"/>
  <c r="H57" i="29"/>
  <c r="I57" i="29"/>
  <c r="J57" i="29"/>
  <c r="B58" i="29"/>
  <c r="C58" i="29"/>
  <c r="E58" i="29"/>
  <c r="F58" i="29"/>
  <c r="G58" i="29"/>
  <c r="H58" i="29"/>
  <c r="I58" i="29"/>
  <c r="J58" i="29"/>
  <c r="B59" i="29"/>
  <c r="C59" i="29"/>
  <c r="E59" i="29"/>
  <c r="F59" i="29"/>
  <c r="G59" i="29"/>
  <c r="H59" i="29"/>
  <c r="I59" i="29"/>
  <c r="J59" i="29"/>
  <c r="B60" i="29"/>
  <c r="C60" i="29"/>
  <c r="E60" i="29"/>
  <c r="F60" i="29"/>
  <c r="G60" i="29"/>
  <c r="H60" i="29"/>
  <c r="I60" i="29"/>
  <c r="J60" i="29"/>
  <c r="B61" i="29"/>
  <c r="C61" i="29"/>
  <c r="E61" i="29"/>
  <c r="F61" i="29"/>
  <c r="G61" i="29"/>
  <c r="H61" i="29"/>
  <c r="I61" i="29"/>
  <c r="J61" i="29"/>
  <c r="B62" i="29"/>
  <c r="C62" i="29"/>
  <c r="E62" i="29"/>
  <c r="F62" i="29"/>
  <c r="G62" i="29"/>
  <c r="H62" i="29"/>
  <c r="I62" i="29"/>
  <c r="J62" i="29"/>
  <c r="B63" i="29"/>
  <c r="C63" i="29"/>
  <c r="E63" i="29"/>
  <c r="F63" i="29"/>
  <c r="G63" i="29"/>
  <c r="H63" i="29"/>
  <c r="I63" i="29"/>
  <c r="J63" i="29"/>
  <c r="B64" i="29"/>
  <c r="C64" i="29"/>
  <c r="E64" i="29"/>
  <c r="F64" i="29"/>
  <c r="G64" i="29"/>
  <c r="H64" i="29"/>
  <c r="I64" i="29"/>
  <c r="J64" i="29"/>
  <c r="B65" i="29"/>
  <c r="C65" i="29"/>
  <c r="E65" i="29"/>
  <c r="F65" i="29"/>
  <c r="G65" i="29"/>
  <c r="H65" i="29"/>
  <c r="I65" i="29"/>
  <c r="J65" i="29"/>
  <c r="B66" i="29"/>
  <c r="C66" i="29"/>
  <c r="E66" i="29"/>
  <c r="F66" i="29"/>
  <c r="G66" i="29"/>
  <c r="H66" i="29"/>
  <c r="I66" i="29"/>
  <c r="J66" i="29"/>
  <c r="B67" i="29"/>
  <c r="C67" i="29"/>
  <c r="E67" i="29"/>
  <c r="F67" i="29"/>
  <c r="G67" i="29"/>
  <c r="H67" i="29"/>
  <c r="I67" i="29"/>
  <c r="J67" i="29"/>
  <c r="G7" i="29"/>
  <c r="H7" i="29"/>
  <c r="I7" i="29"/>
  <c r="J7" i="29"/>
  <c r="G8" i="29"/>
  <c r="H8" i="29"/>
  <c r="I8" i="29"/>
  <c r="J8" i="29"/>
  <c r="G9" i="29"/>
  <c r="H9" i="29"/>
  <c r="I9" i="29"/>
  <c r="J9" i="29"/>
  <c r="G10" i="29"/>
  <c r="H10" i="29"/>
  <c r="I10" i="29"/>
  <c r="J10" i="29"/>
  <c r="G11" i="29"/>
  <c r="H11" i="29"/>
  <c r="I11" i="29"/>
  <c r="J11" i="29"/>
  <c r="G12" i="29"/>
  <c r="H12" i="29"/>
  <c r="I12" i="29"/>
  <c r="J12" i="29"/>
  <c r="G13" i="29"/>
  <c r="H13" i="29"/>
  <c r="I13" i="29"/>
  <c r="J13" i="29"/>
  <c r="G14" i="29"/>
  <c r="H14" i="29"/>
  <c r="I14" i="29"/>
  <c r="J14" i="29"/>
  <c r="G15" i="29"/>
  <c r="H15" i="29"/>
  <c r="I15" i="29"/>
  <c r="J15" i="29"/>
  <c r="G16" i="29"/>
  <c r="H16" i="29"/>
  <c r="I16" i="29"/>
  <c r="J16" i="29"/>
  <c r="G17" i="29"/>
  <c r="H17" i="29"/>
  <c r="I17" i="29"/>
  <c r="J17" i="29"/>
  <c r="G18" i="29"/>
  <c r="H18" i="29"/>
  <c r="I18" i="29"/>
  <c r="J18" i="29"/>
  <c r="G19" i="29"/>
  <c r="H19" i="29"/>
  <c r="I19" i="29"/>
  <c r="J19" i="29"/>
  <c r="G20" i="29"/>
  <c r="H20" i="29"/>
  <c r="I20" i="29"/>
  <c r="J20" i="29"/>
  <c r="G21" i="29"/>
  <c r="H21" i="29"/>
  <c r="I21" i="29"/>
  <c r="J21" i="29"/>
  <c r="G22" i="29"/>
  <c r="H22" i="29"/>
  <c r="I22" i="29"/>
  <c r="J22" i="29"/>
  <c r="G23" i="29"/>
  <c r="H23" i="29"/>
  <c r="I23" i="29"/>
  <c r="J23" i="29"/>
  <c r="G24" i="29"/>
  <c r="H24" i="29"/>
  <c r="I24" i="29"/>
  <c r="J24" i="29"/>
  <c r="G25" i="29"/>
  <c r="H25" i="29"/>
  <c r="I25" i="29"/>
  <c r="J25" i="29"/>
  <c r="G26" i="29"/>
  <c r="H26" i="29"/>
  <c r="I26" i="29"/>
  <c r="J26" i="29"/>
  <c r="G27" i="29"/>
  <c r="H27" i="29"/>
  <c r="I27" i="29"/>
  <c r="J27" i="29"/>
  <c r="G28" i="29"/>
  <c r="H28" i="29"/>
  <c r="I28" i="29"/>
  <c r="J28" i="29"/>
  <c r="G29" i="29"/>
  <c r="H29" i="29"/>
  <c r="I29" i="29"/>
  <c r="J29" i="29"/>
  <c r="G30" i="29"/>
  <c r="H30" i="29"/>
  <c r="I30" i="29"/>
  <c r="J30" i="29"/>
  <c r="G31" i="29"/>
  <c r="H31" i="29"/>
  <c r="I31" i="29"/>
  <c r="J31" i="29"/>
  <c r="G32" i="29"/>
  <c r="H32" i="29"/>
  <c r="I32" i="29"/>
  <c r="J32" i="29"/>
  <c r="G33" i="29"/>
  <c r="H33" i="29"/>
  <c r="I33" i="29"/>
  <c r="J33" i="29"/>
  <c r="G34" i="29"/>
  <c r="H34" i="29"/>
  <c r="I34" i="29"/>
  <c r="J34" i="29"/>
  <c r="E7" i="29"/>
  <c r="E8" i="29"/>
  <c r="E9" i="29"/>
  <c r="E10" i="29"/>
  <c r="E11" i="29"/>
  <c r="E12" i="29"/>
  <c r="E13" i="29"/>
  <c r="E14" i="29"/>
  <c r="E15" i="29"/>
  <c r="E16" i="29"/>
  <c r="E17" i="29"/>
  <c r="E18" i="29"/>
  <c r="E19" i="29"/>
  <c r="E20" i="29"/>
  <c r="E21" i="29"/>
  <c r="E22" i="29"/>
  <c r="E23" i="29"/>
  <c r="E24" i="29"/>
  <c r="E25" i="29"/>
  <c r="E26" i="29"/>
  <c r="E27" i="29"/>
  <c r="E28" i="29"/>
  <c r="E29" i="29"/>
  <c r="E30" i="29"/>
  <c r="E31" i="29"/>
  <c r="E32" i="29"/>
  <c r="E33" i="29"/>
  <c r="E34" i="29"/>
  <c r="D20"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B7" i="29"/>
  <c r="B8" i="29"/>
  <c r="B9" i="29"/>
  <c r="B10" i="29"/>
  <c r="B11" i="29"/>
  <c r="B12" i="29"/>
  <c r="B13" i="29"/>
  <c r="B14" i="29"/>
  <c r="B15" i="29"/>
  <c r="B16" i="29"/>
  <c r="B17" i="29"/>
  <c r="B18" i="29"/>
  <c r="B19" i="29"/>
  <c r="B20" i="29"/>
  <c r="B21" i="29"/>
  <c r="B22" i="29"/>
  <c r="B23" i="29"/>
  <c r="B24" i="29"/>
  <c r="B25" i="29"/>
  <c r="B26" i="29"/>
  <c r="B27" i="29"/>
  <c r="B28" i="29"/>
  <c r="B29" i="29"/>
  <c r="B30" i="29"/>
  <c r="B31" i="29"/>
  <c r="B32" i="29"/>
  <c r="B33" i="29"/>
  <c r="B34" i="29"/>
  <c r="E34" i="23" l="1"/>
  <c r="K35" i="23"/>
  <c r="J35" i="23"/>
  <c r="I35" i="23"/>
  <c r="H35" i="23"/>
  <c r="C35" i="23"/>
  <c r="K34" i="23"/>
  <c r="L34" i="23" s="1"/>
  <c r="L35" i="23" s="1"/>
  <c r="J34" i="23"/>
  <c r="I34" i="23"/>
  <c r="H34" i="23"/>
  <c r="C34" i="23"/>
  <c r="U6" i="21"/>
  <c r="U155" i="21"/>
  <c r="D54" i="23"/>
  <c r="D32" i="23"/>
  <c r="J41" i="23"/>
  <c r="K37" i="23"/>
  <c r="I36" i="23"/>
  <c r="E36" i="23"/>
  <c r="H32" i="23"/>
  <c r="P415" i="31"/>
  <c r="P414" i="31"/>
  <c r="P321" i="31"/>
  <c r="P320" i="31"/>
  <c r="P227" i="31"/>
  <c r="P226" i="31"/>
  <c r="P133" i="31"/>
  <c r="P132" i="31"/>
  <c r="N435" i="31"/>
  <c r="N341" i="31"/>
  <c r="N247" i="31"/>
  <c r="N153" i="31"/>
  <c r="N61" i="31"/>
  <c r="N433" i="31"/>
  <c r="N339" i="31"/>
  <c r="N245" i="31"/>
  <c r="N151" i="31"/>
  <c r="N59" i="31"/>
  <c r="J59" i="23" s="1"/>
  <c r="N383" i="31"/>
  <c r="N289" i="31"/>
  <c r="N195" i="31"/>
  <c r="N101" i="31"/>
  <c r="N5" i="31"/>
  <c r="N459" i="31"/>
  <c r="N365" i="31"/>
  <c r="N271" i="31"/>
  <c r="N177" i="31"/>
  <c r="N69" i="31"/>
  <c r="N411" i="31"/>
  <c r="N317" i="31"/>
  <c r="N223" i="31"/>
  <c r="N129" i="31"/>
  <c r="N35" i="31"/>
  <c r="J33" i="23" s="1"/>
  <c r="N455" i="31"/>
  <c r="N361" i="31"/>
  <c r="N267" i="31"/>
  <c r="N173" i="31"/>
  <c r="N77" i="31"/>
  <c r="N407" i="31"/>
  <c r="N313" i="31"/>
  <c r="N219" i="31"/>
  <c r="N125" i="31"/>
  <c r="N19" i="31"/>
  <c r="J17" i="23" s="1"/>
  <c r="N457" i="31"/>
  <c r="N363" i="31"/>
  <c r="N269" i="31"/>
  <c r="N175" i="31"/>
  <c r="N67" i="31"/>
  <c r="N409" i="31"/>
  <c r="N315" i="31"/>
  <c r="N221" i="31"/>
  <c r="N127" i="31"/>
  <c r="N11" i="31"/>
  <c r="J9" i="23" s="1"/>
  <c r="N469" i="31"/>
  <c r="N375" i="31"/>
  <c r="N281" i="31"/>
  <c r="N187" i="31"/>
  <c r="N85" i="31"/>
  <c r="N429" i="31"/>
  <c r="N335" i="31"/>
  <c r="N241" i="31"/>
  <c r="N147" i="31"/>
  <c r="N41" i="31"/>
  <c r="N467" i="31"/>
  <c r="N373" i="31"/>
  <c r="N279" i="31"/>
  <c r="N185" i="31"/>
  <c r="N87" i="31"/>
  <c r="N427" i="31"/>
  <c r="N333" i="31"/>
  <c r="N239" i="31"/>
  <c r="N145" i="31"/>
  <c r="N43" i="31"/>
  <c r="J43" i="23" s="1"/>
  <c r="N453" i="31"/>
  <c r="N359" i="31"/>
  <c r="N265" i="31"/>
  <c r="N171" i="31"/>
  <c r="N79" i="31"/>
  <c r="N405" i="31"/>
  <c r="N311" i="31"/>
  <c r="N217" i="31"/>
  <c r="N123" i="31"/>
  <c r="N25" i="31"/>
  <c r="J23" i="23" s="1"/>
  <c r="N425" i="31"/>
  <c r="N331" i="31"/>
  <c r="N237" i="31"/>
  <c r="N143" i="31"/>
  <c r="N45" i="31"/>
  <c r="J45" i="23" s="1"/>
  <c r="N403" i="31"/>
  <c r="N309" i="31"/>
  <c r="N215" i="31"/>
  <c r="N121" i="31"/>
  <c r="N7" i="31"/>
  <c r="N401" i="31"/>
  <c r="N307" i="31"/>
  <c r="N213" i="31"/>
  <c r="N119" i="31"/>
  <c r="N31" i="31"/>
  <c r="J29" i="23" s="1"/>
  <c r="N473" i="31"/>
  <c r="N379" i="31"/>
  <c r="N285" i="31"/>
  <c r="N191" i="31"/>
  <c r="N97" i="31"/>
  <c r="N437" i="31"/>
  <c r="N343" i="31"/>
  <c r="N249" i="31"/>
  <c r="N155" i="31"/>
  <c r="N57" i="31"/>
  <c r="J57" i="23" s="1"/>
  <c r="N451" i="31"/>
  <c r="N357" i="31"/>
  <c r="N263" i="31"/>
  <c r="N169" i="31"/>
  <c r="N83" i="31"/>
  <c r="N399" i="31"/>
  <c r="N305" i="31"/>
  <c r="N211" i="31"/>
  <c r="N117" i="31"/>
  <c r="N29" i="31"/>
  <c r="J27" i="23" s="1"/>
  <c r="N449" i="31"/>
  <c r="N355" i="31"/>
  <c r="N261" i="31"/>
  <c r="N167" i="31"/>
  <c r="N81" i="31"/>
  <c r="N397" i="31"/>
  <c r="N303" i="31"/>
  <c r="N209" i="31"/>
  <c r="N115" i="31"/>
  <c r="N27" i="31"/>
  <c r="J25" i="23" s="1"/>
  <c r="N447" i="31"/>
  <c r="N353" i="31"/>
  <c r="N259" i="31"/>
  <c r="N165" i="31"/>
  <c r="N65" i="31"/>
  <c r="N395" i="31"/>
  <c r="N301" i="31"/>
  <c r="N207" i="31"/>
  <c r="N113" i="31"/>
  <c r="N9" i="31"/>
  <c r="N465" i="31"/>
  <c r="O465" i="31" s="1"/>
  <c r="N371" i="31"/>
  <c r="N277" i="31"/>
  <c r="N183" i="31"/>
  <c r="N93" i="31"/>
  <c r="N423" i="31"/>
  <c r="N329" i="31"/>
  <c r="N235" i="31"/>
  <c r="N141" i="31"/>
  <c r="N51" i="31"/>
  <c r="J51" i="23" s="1"/>
  <c r="N463" i="31"/>
  <c r="N369" i="31"/>
  <c r="N275" i="31"/>
  <c r="N181" i="31"/>
  <c r="N91" i="31"/>
  <c r="N421" i="31"/>
  <c r="N327" i="31"/>
  <c r="N233" i="31"/>
  <c r="N139" i="31"/>
  <c r="N53" i="31"/>
  <c r="J53" i="23" s="1"/>
  <c r="N445" i="31"/>
  <c r="N351" i="31"/>
  <c r="N257" i="31"/>
  <c r="N163" i="31"/>
  <c r="N75" i="31"/>
  <c r="N393" i="31"/>
  <c r="N299" i="31"/>
  <c r="N205" i="31"/>
  <c r="N111" i="31"/>
  <c r="N17" i="31"/>
  <c r="J15" i="23" s="1"/>
  <c r="N443" i="31"/>
  <c r="N349" i="31"/>
  <c r="N255" i="31"/>
  <c r="N161" i="31"/>
  <c r="N71" i="31"/>
  <c r="N391" i="31"/>
  <c r="N297" i="31"/>
  <c r="N203" i="31"/>
  <c r="N109" i="31"/>
  <c r="N13" i="31"/>
  <c r="J11" i="23" s="1"/>
  <c r="N413" i="31"/>
  <c r="N319" i="31"/>
  <c r="N225" i="31"/>
  <c r="N131" i="31"/>
  <c r="N49" i="31"/>
  <c r="J49" i="23" s="1"/>
  <c r="N389" i="31"/>
  <c r="N295" i="31"/>
  <c r="N201" i="31"/>
  <c r="N107" i="31"/>
  <c r="N23" i="31"/>
  <c r="J21" i="23" s="1"/>
  <c r="N419" i="31"/>
  <c r="N325" i="31"/>
  <c r="N231" i="31"/>
  <c r="N137" i="31"/>
  <c r="N39" i="31"/>
  <c r="J39" i="23" s="1"/>
  <c r="N461" i="31"/>
  <c r="N367" i="31"/>
  <c r="N273" i="31"/>
  <c r="N179" i="31"/>
  <c r="N89" i="31"/>
  <c r="N417" i="31"/>
  <c r="N323" i="31"/>
  <c r="N229" i="31"/>
  <c r="N135" i="31"/>
  <c r="N47" i="31"/>
  <c r="J47" i="23" s="1"/>
  <c r="N441" i="31"/>
  <c r="N347" i="31"/>
  <c r="O347" i="31" s="1"/>
  <c r="N253" i="31"/>
  <c r="N159" i="31"/>
  <c r="N73" i="31"/>
  <c r="N387" i="31"/>
  <c r="N293" i="31"/>
  <c r="N199" i="31"/>
  <c r="N105" i="31"/>
  <c r="N15" i="31"/>
  <c r="J13" i="23" s="1"/>
  <c r="N471" i="31"/>
  <c r="N377" i="31"/>
  <c r="N283" i="31"/>
  <c r="N189" i="31"/>
  <c r="N95" i="31"/>
  <c r="N431" i="31"/>
  <c r="O431" i="31" s="1"/>
  <c r="N337" i="31"/>
  <c r="N243" i="31"/>
  <c r="N149" i="31"/>
  <c r="N55" i="31"/>
  <c r="J55" i="23" s="1"/>
  <c r="N385" i="31"/>
  <c r="N291" i="31"/>
  <c r="N197" i="31"/>
  <c r="N103" i="31"/>
  <c r="N21" i="31"/>
  <c r="J19" i="23" s="1"/>
  <c r="N439" i="31"/>
  <c r="N345" i="31"/>
  <c r="N251" i="31"/>
  <c r="N157" i="31"/>
  <c r="N63" i="31"/>
  <c r="N381" i="31"/>
  <c r="N287" i="31"/>
  <c r="N193" i="31"/>
  <c r="N99" i="31"/>
  <c r="N33" i="31"/>
  <c r="N415" i="31"/>
  <c r="N321" i="31"/>
  <c r="N227" i="31"/>
  <c r="N133" i="31"/>
  <c r="N37" i="31"/>
  <c r="J37" i="23" s="1"/>
  <c r="M435" i="31"/>
  <c r="M341" i="31"/>
  <c r="M247" i="31"/>
  <c r="M153" i="31"/>
  <c r="M61" i="31"/>
  <c r="I61" i="23" s="1"/>
  <c r="M433" i="31"/>
  <c r="O433" i="31" s="1"/>
  <c r="M339" i="31"/>
  <c r="M245" i="31"/>
  <c r="M151" i="31"/>
  <c r="M59" i="31"/>
  <c r="I59" i="23" s="1"/>
  <c r="M383" i="31"/>
  <c r="M289" i="31"/>
  <c r="M195" i="31"/>
  <c r="M101" i="31"/>
  <c r="M5" i="31"/>
  <c r="I7" i="23" s="1"/>
  <c r="M459" i="31"/>
  <c r="M365" i="31"/>
  <c r="M271" i="31"/>
  <c r="M177" i="31"/>
  <c r="M69" i="31"/>
  <c r="M411" i="31"/>
  <c r="M317" i="31"/>
  <c r="M223" i="31"/>
  <c r="O223" i="31" s="1"/>
  <c r="M129" i="31"/>
  <c r="M35" i="31"/>
  <c r="I33" i="23" s="1"/>
  <c r="M455" i="31"/>
  <c r="M361" i="31"/>
  <c r="M267" i="31"/>
  <c r="M173" i="31"/>
  <c r="M77" i="31"/>
  <c r="M407" i="31"/>
  <c r="M313" i="31"/>
  <c r="M219" i="31"/>
  <c r="M125" i="31"/>
  <c r="M19" i="31"/>
  <c r="I17" i="23" s="1"/>
  <c r="M457" i="31"/>
  <c r="M363" i="31"/>
  <c r="M269" i="31"/>
  <c r="M175" i="31"/>
  <c r="M67" i="31"/>
  <c r="M409" i="31"/>
  <c r="M315" i="31"/>
  <c r="O315" i="31" s="1"/>
  <c r="M221" i="31"/>
  <c r="M127" i="31"/>
  <c r="M11" i="31"/>
  <c r="I9" i="23" s="1"/>
  <c r="M469" i="31"/>
  <c r="M375" i="31"/>
  <c r="M281" i="31"/>
  <c r="M187" i="31"/>
  <c r="M85" i="31"/>
  <c r="M429" i="31"/>
  <c r="M335" i="31"/>
  <c r="M241" i="31"/>
  <c r="O241" i="31" s="1"/>
  <c r="M147" i="31"/>
  <c r="M41" i="31"/>
  <c r="I41" i="23" s="1"/>
  <c r="M467" i="31"/>
  <c r="M373" i="31"/>
  <c r="M279" i="31"/>
  <c r="M185" i="31"/>
  <c r="M87" i="31"/>
  <c r="M427" i="31"/>
  <c r="M333" i="31"/>
  <c r="M239" i="31"/>
  <c r="M145" i="31"/>
  <c r="M43" i="31"/>
  <c r="I43" i="23" s="1"/>
  <c r="M453" i="31"/>
  <c r="M359" i="31"/>
  <c r="M265" i="31"/>
  <c r="M171" i="31"/>
  <c r="M79" i="31"/>
  <c r="M405" i="31"/>
  <c r="M311" i="31"/>
  <c r="M217" i="31"/>
  <c r="M123" i="31"/>
  <c r="M25" i="31"/>
  <c r="I23" i="23" s="1"/>
  <c r="M425" i="31"/>
  <c r="M331" i="31"/>
  <c r="M237" i="31"/>
  <c r="M143" i="31"/>
  <c r="M45" i="31"/>
  <c r="I45" i="23" s="1"/>
  <c r="M403" i="31"/>
  <c r="M309" i="31"/>
  <c r="M215" i="31"/>
  <c r="M121" i="31"/>
  <c r="M7" i="31"/>
  <c r="M401" i="31"/>
  <c r="M307" i="31"/>
  <c r="M213" i="31"/>
  <c r="M119" i="31"/>
  <c r="M31" i="31"/>
  <c r="I29" i="23" s="1"/>
  <c r="M473" i="31"/>
  <c r="M379" i="31"/>
  <c r="M285" i="31"/>
  <c r="M191" i="31"/>
  <c r="M97" i="31"/>
  <c r="M437" i="31"/>
  <c r="M343" i="31"/>
  <c r="M249" i="31"/>
  <c r="M155" i="31"/>
  <c r="M57" i="31"/>
  <c r="I57" i="23" s="1"/>
  <c r="M451" i="31"/>
  <c r="M357" i="31"/>
  <c r="M263" i="31"/>
  <c r="M169" i="31"/>
  <c r="M83" i="31"/>
  <c r="M399" i="31"/>
  <c r="M305" i="31"/>
  <c r="M211" i="31"/>
  <c r="M117" i="31"/>
  <c r="M29" i="31"/>
  <c r="I27" i="23" s="1"/>
  <c r="M449" i="31"/>
  <c r="M355" i="31"/>
  <c r="M261" i="31"/>
  <c r="M167" i="31"/>
  <c r="M81" i="31"/>
  <c r="M397" i="31"/>
  <c r="M303" i="31"/>
  <c r="M209" i="31"/>
  <c r="M115" i="31"/>
  <c r="M27" i="31"/>
  <c r="I25" i="23" s="1"/>
  <c r="M447" i="31"/>
  <c r="M353" i="31"/>
  <c r="M259" i="31"/>
  <c r="M165" i="31"/>
  <c r="M65" i="31"/>
  <c r="M395" i="31"/>
  <c r="M301" i="31"/>
  <c r="M207" i="31"/>
  <c r="M113" i="31"/>
  <c r="M9" i="31"/>
  <c r="M465" i="31"/>
  <c r="M371" i="31"/>
  <c r="M277" i="31"/>
  <c r="M183" i="31"/>
  <c r="M93" i="31"/>
  <c r="M423" i="31"/>
  <c r="M329" i="31"/>
  <c r="M235" i="31"/>
  <c r="O235" i="31" s="1"/>
  <c r="M141" i="31"/>
  <c r="M51" i="31"/>
  <c r="I51" i="23" s="1"/>
  <c r="M463" i="31"/>
  <c r="M369" i="31"/>
  <c r="M275" i="31"/>
  <c r="O275" i="31" s="1"/>
  <c r="M181" i="31"/>
  <c r="M91" i="31"/>
  <c r="M421" i="31"/>
  <c r="M327" i="31"/>
  <c r="M233" i="31"/>
  <c r="M139" i="31"/>
  <c r="M53" i="31"/>
  <c r="I53" i="23" s="1"/>
  <c r="M445" i="31"/>
  <c r="M351" i="31"/>
  <c r="M257" i="31"/>
  <c r="M163" i="31"/>
  <c r="M75" i="31"/>
  <c r="M393" i="31"/>
  <c r="M299" i="31"/>
  <c r="M205" i="31"/>
  <c r="M111" i="31"/>
  <c r="M17" i="31"/>
  <c r="I15" i="23" s="1"/>
  <c r="M443" i="31"/>
  <c r="M349" i="31"/>
  <c r="M255" i="31"/>
  <c r="M161" i="31"/>
  <c r="M71" i="31"/>
  <c r="M391" i="31"/>
  <c r="M297" i="31"/>
  <c r="M203" i="31"/>
  <c r="M109" i="31"/>
  <c r="M13" i="31"/>
  <c r="I11" i="23" s="1"/>
  <c r="M413" i="31"/>
  <c r="M319" i="31"/>
  <c r="M225" i="31"/>
  <c r="M131" i="31"/>
  <c r="M49" i="31"/>
  <c r="I49" i="23" s="1"/>
  <c r="M389" i="31"/>
  <c r="M295" i="31"/>
  <c r="M201" i="31"/>
  <c r="M107" i="31"/>
  <c r="M23" i="31"/>
  <c r="I21" i="23" s="1"/>
  <c r="M419" i="31"/>
  <c r="M325" i="31"/>
  <c r="M231" i="31"/>
  <c r="M137" i="31"/>
  <c r="M39" i="31"/>
  <c r="I39" i="23" s="1"/>
  <c r="M461" i="31"/>
  <c r="M367" i="31"/>
  <c r="M273" i="31"/>
  <c r="M179" i="31"/>
  <c r="M89" i="31"/>
  <c r="M417" i="31"/>
  <c r="M323" i="31"/>
  <c r="M229" i="31"/>
  <c r="M135" i="31"/>
  <c r="M47" i="31"/>
  <c r="I47" i="23" s="1"/>
  <c r="M441" i="31"/>
  <c r="M347" i="31"/>
  <c r="M253" i="31"/>
  <c r="M159" i="31"/>
  <c r="M73" i="31"/>
  <c r="M387" i="31"/>
  <c r="M293" i="31"/>
  <c r="M199" i="31"/>
  <c r="M105" i="31"/>
  <c r="M15" i="31"/>
  <c r="I13" i="23" s="1"/>
  <c r="M471" i="31"/>
  <c r="M377" i="31"/>
  <c r="M283" i="31"/>
  <c r="M189" i="31"/>
  <c r="M95" i="31"/>
  <c r="M431" i="31"/>
  <c r="M337" i="31"/>
  <c r="M243" i="31"/>
  <c r="M149" i="31"/>
  <c r="M55" i="31"/>
  <c r="I55" i="23" s="1"/>
  <c r="M385" i="31"/>
  <c r="M291" i="31"/>
  <c r="M197" i="31"/>
  <c r="M103" i="31"/>
  <c r="M21" i="31"/>
  <c r="I19" i="23" s="1"/>
  <c r="M439" i="31"/>
  <c r="M345" i="31"/>
  <c r="M251" i="31"/>
  <c r="M157" i="31"/>
  <c r="M63" i="31"/>
  <c r="M381" i="31"/>
  <c r="M287" i="31"/>
  <c r="M193" i="31"/>
  <c r="M99" i="31"/>
  <c r="M33" i="31"/>
  <c r="I31" i="23" s="1"/>
  <c r="M415" i="31"/>
  <c r="M321" i="31"/>
  <c r="M227" i="31"/>
  <c r="O227" i="31" s="1"/>
  <c r="M133" i="31"/>
  <c r="M37" i="31"/>
  <c r="I37" i="23" s="1"/>
  <c r="L435" i="31"/>
  <c r="L341" i="31"/>
  <c r="L247" i="31"/>
  <c r="L153" i="31"/>
  <c r="L61" i="31"/>
  <c r="H61" i="23" s="1"/>
  <c r="L433" i="31"/>
  <c r="L339" i="31"/>
  <c r="L245" i="31"/>
  <c r="L151" i="31"/>
  <c r="L59" i="31"/>
  <c r="H59" i="23" s="1"/>
  <c r="L383" i="31"/>
  <c r="L289" i="31"/>
  <c r="L195" i="31"/>
  <c r="L101" i="31"/>
  <c r="L5" i="31"/>
  <c r="L459" i="31"/>
  <c r="L365" i="31"/>
  <c r="L271" i="31"/>
  <c r="O271" i="31" s="1"/>
  <c r="L177" i="31"/>
  <c r="L69" i="31"/>
  <c r="L411" i="31"/>
  <c r="L317" i="31"/>
  <c r="O317" i="31" s="1"/>
  <c r="L223" i="31"/>
  <c r="L129" i="31"/>
  <c r="L35" i="31"/>
  <c r="H33" i="23" s="1"/>
  <c r="L455" i="31"/>
  <c r="L361" i="31"/>
  <c r="L267" i="31"/>
  <c r="L173" i="31"/>
  <c r="O173" i="31" s="1"/>
  <c r="L77" i="31"/>
  <c r="O77" i="31" s="1"/>
  <c r="L407" i="31"/>
  <c r="L313" i="31"/>
  <c r="L219" i="31"/>
  <c r="L125" i="31"/>
  <c r="L19" i="31"/>
  <c r="H17" i="23" s="1"/>
  <c r="L457" i="31"/>
  <c r="L363" i="31"/>
  <c r="O363" i="31" s="1"/>
  <c r="L269" i="31"/>
  <c r="L175" i="31"/>
  <c r="L67" i="31"/>
  <c r="L409" i="31"/>
  <c r="L315" i="31"/>
  <c r="L221" i="31"/>
  <c r="O221" i="31" s="1"/>
  <c r="L127" i="31"/>
  <c r="O127" i="31" s="1"/>
  <c r="L11" i="31"/>
  <c r="H9" i="23" s="1"/>
  <c r="L469" i="31"/>
  <c r="L375" i="31"/>
  <c r="L281" i="31"/>
  <c r="L187" i="31"/>
  <c r="L85" i="31"/>
  <c r="L429" i="31"/>
  <c r="O429" i="31" s="1"/>
  <c r="L335" i="31"/>
  <c r="L241" i="31"/>
  <c r="L147" i="31"/>
  <c r="L41" i="31"/>
  <c r="H41" i="23" s="1"/>
  <c r="L467" i="31"/>
  <c r="L373" i="31"/>
  <c r="L279" i="31"/>
  <c r="L185" i="31"/>
  <c r="L87" i="31"/>
  <c r="L427" i="31"/>
  <c r="L333" i="31"/>
  <c r="L239" i="31"/>
  <c r="L145" i="31"/>
  <c r="L43" i="31"/>
  <c r="H43" i="23" s="1"/>
  <c r="L453" i="31"/>
  <c r="L359" i="31"/>
  <c r="L265" i="31"/>
  <c r="L171" i="31"/>
  <c r="L79" i="31"/>
  <c r="L405" i="31"/>
  <c r="L311" i="31"/>
  <c r="L217" i="31"/>
  <c r="L123" i="31"/>
  <c r="L25" i="31"/>
  <c r="H23" i="23" s="1"/>
  <c r="L425" i="31"/>
  <c r="L331" i="31"/>
  <c r="L237" i="31"/>
  <c r="L143" i="31"/>
  <c r="L45" i="31"/>
  <c r="H45" i="23" s="1"/>
  <c r="L403" i="31"/>
  <c r="L309" i="31"/>
  <c r="L215" i="31"/>
  <c r="L121" i="31"/>
  <c r="L7" i="31"/>
  <c r="L401" i="31"/>
  <c r="L307" i="31"/>
  <c r="L213" i="31"/>
  <c r="O213" i="31" s="1"/>
  <c r="L119" i="31"/>
  <c r="L31" i="31"/>
  <c r="H29" i="23" s="1"/>
  <c r="L473" i="31"/>
  <c r="L379" i="31"/>
  <c r="L285" i="31"/>
  <c r="L191" i="31"/>
  <c r="L97" i="31"/>
  <c r="L437" i="31"/>
  <c r="L343" i="31"/>
  <c r="L249" i="31"/>
  <c r="L155" i="31"/>
  <c r="L57" i="31"/>
  <c r="H57" i="23" s="1"/>
  <c r="L451" i="31"/>
  <c r="L357" i="31"/>
  <c r="L263" i="31"/>
  <c r="O263" i="31" s="1"/>
  <c r="L169" i="31"/>
  <c r="L83" i="31"/>
  <c r="L399" i="31"/>
  <c r="L305" i="31"/>
  <c r="L211" i="31"/>
  <c r="L117" i="31"/>
  <c r="L29" i="31"/>
  <c r="O29" i="31" s="1"/>
  <c r="K27" i="23" s="1"/>
  <c r="L449" i="31"/>
  <c r="L355" i="31"/>
  <c r="L261" i="31"/>
  <c r="L167" i="31"/>
  <c r="L81" i="31"/>
  <c r="L397" i="31"/>
  <c r="L303" i="31"/>
  <c r="L209" i="31"/>
  <c r="O209" i="31" s="1"/>
  <c r="L115" i="31"/>
  <c r="L27" i="31"/>
  <c r="H25" i="23" s="1"/>
  <c r="L447" i="31"/>
  <c r="L353" i="31"/>
  <c r="O353" i="31" s="1"/>
  <c r="L259" i="31"/>
  <c r="L165" i="31"/>
  <c r="L65" i="31"/>
  <c r="L395" i="31"/>
  <c r="L301" i="31"/>
  <c r="L207" i="31"/>
  <c r="O207" i="31" s="1"/>
  <c r="L113" i="31"/>
  <c r="L9" i="31"/>
  <c r="L465" i="31"/>
  <c r="L371" i="31"/>
  <c r="L277" i="31"/>
  <c r="L183" i="31"/>
  <c r="L93" i="31"/>
  <c r="L423" i="31"/>
  <c r="L329" i="31"/>
  <c r="L235" i="31"/>
  <c r="L141" i="31"/>
  <c r="L51" i="31"/>
  <c r="H51" i="23" s="1"/>
  <c r="L463" i="31"/>
  <c r="L369" i="31"/>
  <c r="L275" i="31"/>
  <c r="L181" i="31"/>
  <c r="L91" i="31"/>
  <c r="L421" i="31"/>
  <c r="L327" i="31"/>
  <c r="L233" i="31"/>
  <c r="O233" i="31" s="1"/>
  <c r="L139" i="31"/>
  <c r="L53" i="31"/>
  <c r="H53" i="23" s="1"/>
  <c r="L445" i="31"/>
  <c r="L351" i="31"/>
  <c r="L257" i="31"/>
  <c r="L163" i="31"/>
  <c r="L75" i="31"/>
  <c r="L393" i="31"/>
  <c r="L299" i="31"/>
  <c r="L205" i="31"/>
  <c r="L111" i="31"/>
  <c r="L17" i="31"/>
  <c r="H15" i="23" s="1"/>
  <c r="L443" i="31"/>
  <c r="L349" i="31"/>
  <c r="O349" i="31" s="1"/>
  <c r="L255" i="31"/>
  <c r="L161" i="31"/>
  <c r="L71" i="31"/>
  <c r="L391" i="31"/>
  <c r="L297" i="31"/>
  <c r="L203" i="31"/>
  <c r="L109" i="31"/>
  <c r="L13" i="31"/>
  <c r="H11" i="23" s="1"/>
  <c r="L413" i="31"/>
  <c r="L319" i="31"/>
  <c r="L225" i="31"/>
  <c r="L131" i="31"/>
  <c r="L49" i="31"/>
  <c r="H49" i="23" s="1"/>
  <c r="L389" i="31"/>
  <c r="L295" i="31"/>
  <c r="L201" i="31"/>
  <c r="L107" i="31"/>
  <c r="L23" i="31"/>
  <c r="H21" i="23" s="1"/>
  <c r="L419" i="31"/>
  <c r="L325" i="31"/>
  <c r="L231" i="31"/>
  <c r="L137" i="31"/>
  <c r="L39" i="31"/>
  <c r="H39" i="23" s="1"/>
  <c r="L461" i="31"/>
  <c r="O461" i="31" s="1"/>
  <c r="L367" i="31"/>
  <c r="L273" i="31"/>
  <c r="L179" i="31"/>
  <c r="L89" i="31"/>
  <c r="L417" i="31"/>
  <c r="L323" i="31"/>
  <c r="L229" i="31"/>
  <c r="L135" i="31"/>
  <c r="L47" i="31"/>
  <c r="H47" i="23" s="1"/>
  <c r="L441" i="31"/>
  <c r="L347" i="31"/>
  <c r="L253" i="31"/>
  <c r="L159" i="31"/>
  <c r="L73" i="31"/>
  <c r="L387" i="31"/>
  <c r="L293" i="31"/>
  <c r="L199" i="31"/>
  <c r="L105" i="31"/>
  <c r="L15" i="31"/>
  <c r="H13" i="23" s="1"/>
  <c r="L471" i="31"/>
  <c r="L377" i="31"/>
  <c r="L283" i="31"/>
  <c r="L189" i="31"/>
  <c r="L95" i="31"/>
  <c r="L431" i="31"/>
  <c r="L337" i="31"/>
  <c r="L243" i="31"/>
  <c r="L149" i="31"/>
  <c r="L55" i="31"/>
  <c r="H55" i="23" s="1"/>
  <c r="L385" i="31"/>
  <c r="O385" i="31" s="1"/>
  <c r="L291" i="31"/>
  <c r="O291" i="31" s="1"/>
  <c r="L197" i="31"/>
  <c r="L103" i="31"/>
  <c r="L21" i="31"/>
  <c r="L439" i="31"/>
  <c r="L345" i="31"/>
  <c r="L251" i="31"/>
  <c r="L157" i="31"/>
  <c r="L63" i="31"/>
  <c r="L381" i="31"/>
  <c r="L287" i="31"/>
  <c r="L193" i="31"/>
  <c r="L99" i="31"/>
  <c r="L33" i="31"/>
  <c r="L415" i="31"/>
  <c r="L321" i="31"/>
  <c r="L227" i="31"/>
  <c r="L133" i="31"/>
  <c r="L37" i="31"/>
  <c r="H37" i="23" s="1"/>
  <c r="N434" i="31"/>
  <c r="N340" i="31"/>
  <c r="N246" i="31"/>
  <c r="N152" i="31"/>
  <c r="N60" i="31"/>
  <c r="J60" i="23" s="1"/>
  <c r="N432" i="31"/>
  <c r="N338" i="31"/>
  <c r="N244" i="31"/>
  <c r="N150" i="31"/>
  <c r="N58" i="31"/>
  <c r="J58" i="23" s="1"/>
  <c r="N382" i="31"/>
  <c r="N288" i="31"/>
  <c r="N194" i="31"/>
  <c r="N100" i="31"/>
  <c r="N4" i="31"/>
  <c r="N458" i="31"/>
  <c r="N364" i="31"/>
  <c r="N270" i="31"/>
  <c r="N176" i="31"/>
  <c r="N68" i="31"/>
  <c r="N410" i="31"/>
  <c r="N316" i="31"/>
  <c r="N222" i="31"/>
  <c r="N128" i="31"/>
  <c r="N34" i="31"/>
  <c r="J32" i="23" s="1"/>
  <c r="N454" i="31"/>
  <c r="N360" i="31"/>
  <c r="N266" i="31"/>
  <c r="N172" i="31"/>
  <c r="N76" i="31"/>
  <c r="N406" i="31"/>
  <c r="N312" i="31"/>
  <c r="N218" i="31"/>
  <c r="N124" i="31"/>
  <c r="N18" i="31"/>
  <c r="J16" i="23" s="1"/>
  <c r="N456" i="31"/>
  <c r="N362" i="31"/>
  <c r="N268" i="31"/>
  <c r="N174" i="31"/>
  <c r="N66" i="31"/>
  <c r="N408" i="31"/>
  <c r="N314" i="31"/>
  <c r="N220" i="31"/>
  <c r="N126" i="31"/>
  <c r="N10" i="31"/>
  <c r="J8" i="23" s="1"/>
  <c r="N468" i="31"/>
  <c r="N374" i="31"/>
  <c r="N280" i="31"/>
  <c r="N186" i="31"/>
  <c r="N84" i="31"/>
  <c r="N428" i="31"/>
  <c r="N334" i="31"/>
  <c r="N240" i="31"/>
  <c r="N146" i="31"/>
  <c r="N40" i="31"/>
  <c r="J40" i="23" s="1"/>
  <c r="N466" i="31"/>
  <c r="N372" i="31"/>
  <c r="N278" i="31"/>
  <c r="N184" i="31"/>
  <c r="N86" i="31"/>
  <c r="N426" i="31"/>
  <c r="N332" i="31"/>
  <c r="N238" i="31"/>
  <c r="N144" i="31"/>
  <c r="N42" i="31"/>
  <c r="J42" i="23" s="1"/>
  <c r="N452" i="31"/>
  <c r="N358" i="31"/>
  <c r="N264" i="31"/>
  <c r="N170" i="31"/>
  <c r="N78" i="31"/>
  <c r="N404" i="31"/>
  <c r="N310" i="31"/>
  <c r="N216" i="31"/>
  <c r="N122" i="31"/>
  <c r="N24" i="31"/>
  <c r="J22" i="23" s="1"/>
  <c r="N424" i="31"/>
  <c r="N330" i="31"/>
  <c r="N236" i="31"/>
  <c r="N142" i="31"/>
  <c r="N44" i="31"/>
  <c r="J44" i="23" s="1"/>
  <c r="N402" i="31"/>
  <c r="N308" i="31"/>
  <c r="N214" i="31"/>
  <c r="N120" i="31"/>
  <c r="N6" i="31"/>
  <c r="N400" i="31"/>
  <c r="N306" i="31"/>
  <c r="N212" i="31"/>
  <c r="N118" i="31"/>
  <c r="N30" i="31"/>
  <c r="J28" i="23" s="1"/>
  <c r="N472" i="31"/>
  <c r="N378" i="31"/>
  <c r="N284" i="31"/>
  <c r="N190" i="31"/>
  <c r="N96" i="31"/>
  <c r="N436" i="31"/>
  <c r="N342" i="31"/>
  <c r="N248" i="31"/>
  <c r="N154" i="31"/>
  <c r="N56" i="31"/>
  <c r="J56" i="23" s="1"/>
  <c r="N450" i="31"/>
  <c r="N356" i="31"/>
  <c r="N262" i="31"/>
  <c r="N168" i="31"/>
  <c r="N82" i="31"/>
  <c r="N398" i="31"/>
  <c r="N304" i="31"/>
  <c r="N210" i="31"/>
  <c r="N116" i="31"/>
  <c r="N28" i="31"/>
  <c r="J26" i="23" s="1"/>
  <c r="N448" i="31"/>
  <c r="N354" i="31"/>
  <c r="N260" i="31"/>
  <c r="N166" i="31"/>
  <c r="N80" i="31"/>
  <c r="N396" i="31"/>
  <c r="N302" i="31"/>
  <c r="N208" i="31"/>
  <c r="N114" i="31"/>
  <c r="N26" i="31"/>
  <c r="J24" i="23" s="1"/>
  <c r="N446" i="31"/>
  <c r="N352" i="31"/>
  <c r="N258" i="31"/>
  <c r="N164" i="31"/>
  <c r="N64" i="31"/>
  <c r="N394" i="31"/>
  <c r="N300" i="31"/>
  <c r="N206" i="31"/>
  <c r="N112" i="31"/>
  <c r="N8" i="31"/>
  <c r="N464" i="31"/>
  <c r="N370" i="31"/>
  <c r="N276" i="31"/>
  <c r="N182" i="31"/>
  <c r="N92" i="31"/>
  <c r="N422" i="31"/>
  <c r="N328" i="31"/>
  <c r="N234" i="31"/>
  <c r="N140" i="31"/>
  <c r="N50" i="31"/>
  <c r="J50" i="23" s="1"/>
  <c r="N462" i="31"/>
  <c r="N368" i="31"/>
  <c r="N274" i="31"/>
  <c r="N180" i="31"/>
  <c r="N90" i="31"/>
  <c r="N420" i="31"/>
  <c r="N326" i="31"/>
  <c r="N232" i="31"/>
  <c r="N138" i="31"/>
  <c r="N52" i="31"/>
  <c r="J52" i="23" s="1"/>
  <c r="N444" i="31"/>
  <c r="N350" i="31"/>
  <c r="N256" i="31"/>
  <c r="N162" i="31"/>
  <c r="N74" i="31"/>
  <c r="N392" i="31"/>
  <c r="N298" i="31"/>
  <c r="N204" i="31"/>
  <c r="N110" i="31"/>
  <c r="N16" i="31"/>
  <c r="J14" i="23" s="1"/>
  <c r="N442" i="31"/>
  <c r="N348" i="31"/>
  <c r="N254" i="31"/>
  <c r="N160" i="31"/>
  <c r="N70" i="31"/>
  <c r="N390" i="31"/>
  <c r="N296" i="31"/>
  <c r="N202" i="31"/>
  <c r="N108" i="31"/>
  <c r="N12" i="31"/>
  <c r="J10" i="23" s="1"/>
  <c r="N412" i="31"/>
  <c r="N318" i="31"/>
  <c r="N224" i="31"/>
  <c r="N130" i="31"/>
  <c r="N48" i="31"/>
  <c r="J48" i="23" s="1"/>
  <c r="N388" i="31"/>
  <c r="N294" i="31"/>
  <c r="N200" i="31"/>
  <c r="N106" i="31"/>
  <c r="N22" i="31"/>
  <c r="J20" i="23" s="1"/>
  <c r="N418" i="31"/>
  <c r="N324" i="31"/>
  <c r="N230" i="31"/>
  <c r="N136" i="31"/>
  <c r="N38" i="31"/>
  <c r="J38" i="23" s="1"/>
  <c r="N460" i="31"/>
  <c r="N366" i="31"/>
  <c r="N272" i="31"/>
  <c r="N178" i="31"/>
  <c r="N88" i="31"/>
  <c r="N416" i="31"/>
  <c r="N322" i="31"/>
  <c r="N228" i="31"/>
  <c r="N134" i="31"/>
  <c r="N46" i="31"/>
  <c r="J46" i="23" s="1"/>
  <c r="N440" i="31"/>
  <c r="N346" i="31"/>
  <c r="N252" i="31"/>
  <c r="N158" i="31"/>
  <c r="N72" i="31"/>
  <c r="N386" i="31"/>
  <c r="N292" i="31"/>
  <c r="N198" i="31"/>
  <c r="N104" i="31"/>
  <c r="N14" i="31"/>
  <c r="J12" i="23" s="1"/>
  <c r="N470" i="31"/>
  <c r="N376" i="31"/>
  <c r="N282" i="31"/>
  <c r="N188" i="31"/>
  <c r="N94" i="31"/>
  <c r="N430" i="31"/>
  <c r="N336" i="31"/>
  <c r="N242" i="31"/>
  <c r="N148" i="31"/>
  <c r="N54" i="31"/>
  <c r="J54" i="23" s="1"/>
  <c r="N384" i="31"/>
  <c r="N290" i="31"/>
  <c r="N196" i="31"/>
  <c r="N102" i="31"/>
  <c r="N20" i="31"/>
  <c r="N438" i="31"/>
  <c r="N344" i="31"/>
  <c r="N250" i="31"/>
  <c r="N156" i="31"/>
  <c r="N62" i="31"/>
  <c r="N380" i="31"/>
  <c r="N286" i="31"/>
  <c r="N192" i="31"/>
  <c r="N98" i="31"/>
  <c r="N32" i="31"/>
  <c r="J30" i="23" s="1"/>
  <c r="N414" i="31"/>
  <c r="N320" i="31"/>
  <c r="N226" i="31"/>
  <c r="N132" i="31"/>
  <c r="N36" i="31"/>
  <c r="J36" i="23" s="1"/>
  <c r="M434" i="31"/>
  <c r="M340" i="31"/>
  <c r="M246" i="31"/>
  <c r="M152" i="31"/>
  <c r="M60" i="31"/>
  <c r="I60" i="23" s="1"/>
  <c r="M432" i="31"/>
  <c r="M338" i="31"/>
  <c r="M244" i="31"/>
  <c r="M150" i="31"/>
  <c r="M58" i="31"/>
  <c r="I58" i="23" s="1"/>
  <c r="M382" i="31"/>
  <c r="M288" i="31"/>
  <c r="M194" i="31"/>
  <c r="M100" i="31"/>
  <c r="M4" i="31"/>
  <c r="M458" i="31"/>
  <c r="M364" i="31"/>
  <c r="M270" i="31"/>
  <c r="M176" i="31"/>
  <c r="M68" i="31"/>
  <c r="M410" i="31"/>
  <c r="M316" i="31"/>
  <c r="M222" i="31"/>
  <c r="M128" i="31"/>
  <c r="M34" i="31"/>
  <c r="I32" i="23" s="1"/>
  <c r="M454" i="31"/>
  <c r="M360" i="31"/>
  <c r="M266" i="31"/>
  <c r="M172" i="31"/>
  <c r="M76" i="31"/>
  <c r="M406" i="31"/>
  <c r="M312" i="31"/>
  <c r="M218" i="31"/>
  <c r="M124" i="31"/>
  <c r="M18" i="31"/>
  <c r="I16" i="23" s="1"/>
  <c r="M456" i="31"/>
  <c r="M362" i="31"/>
  <c r="M268" i="31"/>
  <c r="M174" i="31"/>
  <c r="M66" i="31"/>
  <c r="M408" i="31"/>
  <c r="M314" i="31"/>
  <c r="M220" i="31"/>
  <c r="M126" i="31"/>
  <c r="M10" i="31"/>
  <c r="I8" i="23" s="1"/>
  <c r="M468" i="31"/>
  <c r="M374" i="31"/>
  <c r="M280" i="31"/>
  <c r="M186" i="31"/>
  <c r="M84" i="31"/>
  <c r="M428" i="31"/>
  <c r="M334" i="31"/>
  <c r="M240" i="31"/>
  <c r="M146" i="31"/>
  <c r="M40" i="31"/>
  <c r="I40" i="23" s="1"/>
  <c r="M466" i="31"/>
  <c r="M372" i="31"/>
  <c r="M278" i="31"/>
  <c r="M184" i="31"/>
  <c r="M86" i="31"/>
  <c r="M426" i="31"/>
  <c r="M332" i="31"/>
  <c r="M238" i="31"/>
  <c r="M144" i="31"/>
  <c r="M42" i="31"/>
  <c r="I42" i="23" s="1"/>
  <c r="M452" i="31"/>
  <c r="M358" i="31"/>
  <c r="M264" i="31"/>
  <c r="M170" i="31"/>
  <c r="M78" i="31"/>
  <c r="M404" i="31"/>
  <c r="M310" i="31"/>
  <c r="M216" i="31"/>
  <c r="M122" i="31"/>
  <c r="M24" i="31"/>
  <c r="I22" i="23" s="1"/>
  <c r="M424" i="31"/>
  <c r="M330" i="31"/>
  <c r="M236" i="31"/>
  <c r="M142" i="31"/>
  <c r="M44" i="31"/>
  <c r="I44" i="23" s="1"/>
  <c r="M402" i="31"/>
  <c r="M308" i="31"/>
  <c r="M214" i="31"/>
  <c r="M120" i="31"/>
  <c r="M6" i="31"/>
  <c r="M400" i="31"/>
  <c r="M306" i="31"/>
  <c r="M212" i="31"/>
  <c r="M118" i="31"/>
  <c r="M30" i="31"/>
  <c r="I28" i="23" s="1"/>
  <c r="M472" i="31"/>
  <c r="M378" i="31"/>
  <c r="M284" i="31"/>
  <c r="M190" i="31"/>
  <c r="M96" i="31"/>
  <c r="M436" i="31"/>
  <c r="M342" i="31"/>
  <c r="M248" i="31"/>
  <c r="M154" i="31"/>
  <c r="M56" i="31"/>
  <c r="I56" i="23" s="1"/>
  <c r="M450" i="31"/>
  <c r="M356" i="31"/>
  <c r="M262" i="31"/>
  <c r="M168" i="31"/>
  <c r="M82" i="31"/>
  <c r="M398" i="31"/>
  <c r="M304" i="31"/>
  <c r="M210" i="31"/>
  <c r="M116" i="31"/>
  <c r="M28" i="31"/>
  <c r="I26" i="23" s="1"/>
  <c r="M448" i="31"/>
  <c r="M354" i="31"/>
  <c r="M260" i="31"/>
  <c r="M166" i="31"/>
  <c r="M80" i="31"/>
  <c r="M396" i="31"/>
  <c r="M302" i="31"/>
  <c r="M208" i="31"/>
  <c r="M114" i="31"/>
  <c r="M26" i="31"/>
  <c r="I24" i="23" s="1"/>
  <c r="M446" i="31"/>
  <c r="M352" i="31"/>
  <c r="M258" i="31"/>
  <c r="M164" i="31"/>
  <c r="M64" i="31"/>
  <c r="M394" i="31"/>
  <c r="M300" i="31"/>
  <c r="M206" i="31"/>
  <c r="M112" i="31"/>
  <c r="M8" i="31"/>
  <c r="M464" i="31"/>
  <c r="M370" i="31"/>
  <c r="M276" i="31"/>
  <c r="M182" i="31"/>
  <c r="M92" i="31"/>
  <c r="M422" i="31"/>
  <c r="M328" i="31"/>
  <c r="M234" i="31"/>
  <c r="M140" i="31"/>
  <c r="M50" i="31"/>
  <c r="I50" i="23" s="1"/>
  <c r="M462" i="31"/>
  <c r="M368" i="31"/>
  <c r="M274" i="31"/>
  <c r="M180" i="31"/>
  <c r="M90" i="31"/>
  <c r="M420" i="31"/>
  <c r="M326" i="31"/>
  <c r="M232" i="31"/>
  <c r="M138" i="31"/>
  <c r="M52" i="31"/>
  <c r="I52" i="23" s="1"/>
  <c r="M444" i="31"/>
  <c r="M350" i="31"/>
  <c r="M256" i="31"/>
  <c r="M162" i="31"/>
  <c r="M74" i="31"/>
  <c r="M392" i="31"/>
  <c r="M298" i="31"/>
  <c r="M204" i="31"/>
  <c r="M110" i="31"/>
  <c r="M16" i="31"/>
  <c r="I14" i="23" s="1"/>
  <c r="M442" i="31"/>
  <c r="M348" i="31"/>
  <c r="M254" i="31"/>
  <c r="M160" i="31"/>
  <c r="M70" i="31"/>
  <c r="M390" i="31"/>
  <c r="M296" i="31"/>
  <c r="M202" i="31"/>
  <c r="M108" i="31"/>
  <c r="M12" i="31"/>
  <c r="I10" i="23" s="1"/>
  <c r="M412" i="31"/>
  <c r="M318" i="31"/>
  <c r="M224" i="31"/>
  <c r="M130" i="31"/>
  <c r="M48" i="31"/>
  <c r="I48" i="23" s="1"/>
  <c r="M388" i="31"/>
  <c r="M294" i="31"/>
  <c r="M200" i="31"/>
  <c r="M106" i="31"/>
  <c r="M22" i="31"/>
  <c r="I20" i="23" s="1"/>
  <c r="M418" i="31"/>
  <c r="M324" i="31"/>
  <c r="M230" i="31"/>
  <c r="M136" i="31"/>
  <c r="M38" i="31"/>
  <c r="I38" i="23" s="1"/>
  <c r="M460" i="31"/>
  <c r="M366" i="31"/>
  <c r="M272" i="31"/>
  <c r="M178" i="31"/>
  <c r="M88" i="31"/>
  <c r="M416" i="31"/>
  <c r="M322" i="31"/>
  <c r="M228" i="31"/>
  <c r="M134" i="31"/>
  <c r="M46" i="31"/>
  <c r="I46" i="23" s="1"/>
  <c r="M440" i="31"/>
  <c r="M346" i="31"/>
  <c r="M252" i="31"/>
  <c r="M158" i="31"/>
  <c r="M72" i="31"/>
  <c r="M386" i="31"/>
  <c r="M292" i="31"/>
  <c r="M198" i="31"/>
  <c r="M104" i="31"/>
  <c r="M14" i="31"/>
  <c r="I12" i="23" s="1"/>
  <c r="M470" i="31"/>
  <c r="M376" i="31"/>
  <c r="M282" i="31"/>
  <c r="M188" i="31"/>
  <c r="M94" i="31"/>
  <c r="M430" i="31"/>
  <c r="M336" i="31"/>
  <c r="M242" i="31"/>
  <c r="M148" i="31"/>
  <c r="M54" i="31"/>
  <c r="I54" i="23" s="1"/>
  <c r="M384" i="31"/>
  <c r="M290" i="31"/>
  <c r="M196" i="31"/>
  <c r="M102" i="31"/>
  <c r="M20" i="31"/>
  <c r="I18" i="23" s="1"/>
  <c r="M438" i="31"/>
  <c r="M344" i="31"/>
  <c r="M250" i="31"/>
  <c r="M156" i="31"/>
  <c r="M62" i="31"/>
  <c r="M380" i="31"/>
  <c r="M286" i="31"/>
  <c r="M192" i="31"/>
  <c r="M98" i="31"/>
  <c r="M32" i="31"/>
  <c r="I30" i="23" s="1"/>
  <c r="M414" i="31"/>
  <c r="M320" i="31"/>
  <c r="M226" i="31"/>
  <c r="M132" i="31"/>
  <c r="M36" i="31"/>
  <c r="L434" i="31"/>
  <c r="L340" i="31"/>
  <c r="L246" i="31"/>
  <c r="L152" i="31"/>
  <c r="L60" i="31"/>
  <c r="H60" i="23" s="1"/>
  <c r="L432" i="31"/>
  <c r="L338" i="31"/>
  <c r="L244" i="31"/>
  <c r="L150" i="31"/>
  <c r="L58" i="31"/>
  <c r="H58" i="23" s="1"/>
  <c r="L382" i="31"/>
  <c r="L288" i="31"/>
  <c r="L194" i="31"/>
  <c r="L100" i="31"/>
  <c r="L4" i="31"/>
  <c r="O4" i="31" s="1"/>
  <c r="L458" i="31"/>
  <c r="L364" i="31"/>
  <c r="L270" i="31"/>
  <c r="L176" i="31"/>
  <c r="L68" i="31"/>
  <c r="L410" i="31"/>
  <c r="L316" i="31"/>
  <c r="L222" i="31"/>
  <c r="L128" i="31"/>
  <c r="L34" i="31"/>
  <c r="L454" i="31"/>
  <c r="L360" i="31"/>
  <c r="L266" i="31"/>
  <c r="L172" i="31"/>
  <c r="L76" i="31"/>
  <c r="L406" i="31"/>
  <c r="L312" i="31"/>
  <c r="L218" i="31"/>
  <c r="L124" i="31"/>
  <c r="L18" i="31"/>
  <c r="H16" i="23" s="1"/>
  <c r="L456" i="31"/>
  <c r="L362" i="31"/>
  <c r="L268" i="31"/>
  <c r="L174" i="31"/>
  <c r="O174" i="31" s="1"/>
  <c r="L66" i="31"/>
  <c r="L408" i="31"/>
  <c r="L314" i="31"/>
  <c r="L220" i="31"/>
  <c r="L126" i="31"/>
  <c r="L10" i="31"/>
  <c r="H8" i="23" s="1"/>
  <c r="L468" i="31"/>
  <c r="L374" i="31"/>
  <c r="L280" i="31"/>
  <c r="L186" i="31"/>
  <c r="L84" i="31"/>
  <c r="L428" i="31"/>
  <c r="L334" i="31"/>
  <c r="L240" i="31"/>
  <c r="L146" i="31"/>
  <c r="L40" i="31"/>
  <c r="H40" i="23" s="1"/>
  <c r="L466" i="31"/>
  <c r="L372" i="31"/>
  <c r="L278" i="31"/>
  <c r="L184" i="31"/>
  <c r="L86" i="31"/>
  <c r="L426" i="31"/>
  <c r="L332" i="31"/>
  <c r="L238" i="31"/>
  <c r="L144" i="31"/>
  <c r="L42" i="31"/>
  <c r="H42" i="23" s="1"/>
  <c r="L452" i="31"/>
  <c r="L358" i="31"/>
  <c r="L264" i="31"/>
  <c r="L170" i="31"/>
  <c r="L78" i="31"/>
  <c r="L404" i="31"/>
  <c r="L310" i="31"/>
  <c r="L216" i="31"/>
  <c r="L122" i="31"/>
  <c r="L24" i="31"/>
  <c r="H22" i="23" s="1"/>
  <c r="L424" i="31"/>
  <c r="L330" i="31"/>
  <c r="L236" i="31"/>
  <c r="L142" i="31"/>
  <c r="L44" i="31"/>
  <c r="H44" i="23" s="1"/>
  <c r="L402" i="31"/>
  <c r="L308" i="31"/>
  <c r="L214" i="31"/>
  <c r="L120" i="31"/>
  <c r="L6" i="31"/>
  <c r="L400" i="31"/>
  <c r="L306" i="31"/>
  <c r="L212" i="31"/>
  <c r="L118" i="31"/>
  <c r="L30" i="31"/>
  <c r="H28" i="23" s="1"/>
  <c r="L472" i="31"/>
  <c r="L378" i="31"/>
  <c r="L284" i="31"/>
  <c r="L190" i="31"/>
  <c r="L96" i="31"/>
  <c r="L436" i="31"/>
  <c r="L342" i="31"/>
  <c r="L248" i="31"/>
  <c r="L154" i="31"/>
  <c r="L56" i="31"/>
  <c r="H56" i="23" s="1"/>
  <c r="L450" i="31"/>
  <c r="L356" i="31"/>
  <c r="L262" i="31"/>
  <c r="L168" i="31"/>
  <c r="L82" i="31"/>
  <c r="L398" i="31"/>
  <c r="L304" i="31"/>
  <c r="L210" i="31"/>
  <c r="L116" i="31"/>
  <c r="L28" i="31"/>
  <c r="H26" i="23" s="1"/>
  <c r="L448" i="31"/>
  <c r="L354" i="31"/>
  <c r="L260" i="31"/>
  <c r="L166" i="31"/>
  <c r="L80" i="31"/>
  <c r="L396" i="31"/>
  <c r="L302" i="31"/>
  <c r="L208" i="31"/>
  <c r="L114" i="31"/>
  <c r="L26" i="31"/>
  <c r="H24" i="23" s="1"/>
  <c r="L446" i="31"/>
  <c r="L352" i="31"/>
  <c r="L258" i="31"/>
  <c r="L164" i="31"/>
  <c r="L64" i="31"/>
  <c r="L394" i="31"/>
  <c r="L300" i="31"/>
  <c r="L206" i="31"/>
  <c r="L112" i="31"/>
  <c r="L8" i="31"/>
  <c r="L464" i="31"/>
  <c r="L370" i="31"/>
  <c r="L276" i="31"/>
  <c r="L182" i="31"/>
  <c r="L92" i="31"/>
  <c r="L422" i="31"/>
  <c r="L328" i="31"/>
  <c r="L234" i="31"/>
  <c r="L140" i="31"/>
  <c r="L50" i="31"/>
  <c r="H50" i="23" s="1"/>
  <c r="L462" i="31"/>
  <c r="L368" i="31"/>
  <c r="L274" i="31"/>
  <c r="L180" i="31"/>
  <c r="L90" i="31"/>
  <c r="L420" i="31"/>
  <c r="L326" i="31"/>
  <c r="L232" i="31"/>
  <c r="L138" i="31"/>
  <c r="L52" i="31"/>
  <c r="H52" i="23" s="1"/>
  <c r="L444" i="31"/>
  <c r="L350" i="31"/>
  <c r="L256" i="31"/>
  <c r="L162" i="31"/>
  <c r="L74" i="31"/>
  <c r="L392" i="31"/>
  <c r="L298" i="31"/>
  <c r="L204" i="31"/>
  <c r="L110" i="31"/>
  <c r="L16" i="31"/>
  <c r="H14" i="23" s="1"/>
  <c r="L442" i="31"/>
  <c r="L348" i="31"/>
  <c r="L254" i="31"/>
  <c r="L160" i="31"/>
  <c r="L70" i="31"/>
  <c r="L390" i="31"/>
  <c r="L296" i="31"/>
  <c r="L202" i="31"/>
  <c r="L108" i="31"/>
  <c r="L12" i="31"/>
  <c r="H10" i="23" s="1"/>
  <c r="L412" i="31"/>
  <c r="L318" i="31"/>
  <c r="L224" i="31"/>
  <c r="L130" i="31"/>
  <c r="L48" i="31"/>
  <c r="H48" i="23" s="1"/>
  <c r="L388" i="31"/>
  <c r="L294" i="31"/>
  <c r="L200" i="31"/>
  <c r="L106" i="31"/>
  <c r="L22" i="31"/>
  <c r="H20" i="23" s="1"/>
  <c r="L418" i="31"/>
  <c r="L324" i="31"/>
  <c r="L230" i="31"/>
  <c r="L136" i="31"/>
  <c r="L38" i="31"/>
  <c r="H38" i="23" s="1"/>
  <c r="L460" i="31"/>
  <c r="L366" i="31"/>
  <c r="L272" i="31"/>
  <c r="L178" i="31"/>
  <c r="L88" i="31"/>
  <c r="L416" i="31"/>
  <c r="L322" i="31"/>
  <c r="L228" i="31"/>
  <c r="L134" i="31"/>
  <c r="L46" i="31"/>
  <c r="H46" i="23" s="1"/>
  <c r="L440" i="31"/>
  <c r="L346" i="31"/>
  <c r="L252" i="31"/>
  <c r="L158" i="31"/>
  <c r="L72" i="31"/>
  <c r="L386" i="31"/>
  <c r="L292" i="31"/>
  <c r="L198" i="31"/>
  <c r="L104" i="31"/>
  <c r="L14" i="31"/>
  <c r="H12" i="23" s="1"/>
  <c r="L470" i="31"/>
  <c r="L376" i="31"/>
  <c r="L282" i="31"/>
  <c r="L188" i="31"/>
  <c r="L94" i="31"/>
  <c r="L430" i="31"/>
  <c r="L336" i="31"/>
  <c r="L242" i="31"/>
  <c r="L148" i="31"/>
  <c r="L54" i="31"/>
  <c r="H54" i="23" s="1"/>
  <c r="L384" i="31"/>
  <c r="L290" i="31"/>
  <c r="L196" i="31"/>
  <c r="L102" i="31"/>
  <c r="L20" i="31"/>
  <c r="H18" i="23" s="1"/>
  <c r="L438" i="31"/>
  <c r="L344" i="31"/>
  <c r="L250" i="31"/>
  <c r="L156" i="31"/>
  <c r="L62" i="31"/>
  <c r="L380" i="31"/>
  <c r="L286" i="31"/>
  <c r="L192" i="31"/>
  <c r="L98" i="31"/>
  <c r="L32" i="31"/>
  <c r="L414" i="31"/>
  <c r="L320" i="31"/>
  <c r="L226" i="31"/>
  <c r="L132" i="31"/>
  <c r="L36" i="31"/>
  <c r="H36" i="23" s="1"/>
  <c r="O393" i="31"/>
  <c r="O417" i="31"/>
  <c r="O37" i="31"/>
  <c r="J435" i="31"/>
  <c r="J341" i="31"/>
  <c r="J247" i="31"/>
  <c r="J153" i="31"/>
  <c r="J61" i="31"/>
  <c r="J433" i="31"/>
  <c r="J339" i="31"/>
  <c r="J245" i="31"/>
  <c r="J151" i="31"/>
  <c r="J59" i="31"/>
  <c r="J383" i="31"/>
  <c r="J289" i="31"/>
  <c r="J195" i="31"/>
  <c r="J101" i="31"/>
  <c r="J5" i="31"/>
  <c r="J459" i="31"/>
  <c r="J365" i="31"/>
  <c r="J271" i="31"/>
  <c r="J177" i="31"/>
  <c r="J69" i="31"/>
  <c r="J411" i="31"/>
  <c r="J317" i="31"/>
  <c r="J223" i="31"/>
  <c r="J129" i="31"/>
  <c r="J35" i="31"/>
  <c r="J455" i="31"/>
  <c r="J361" i="31"/>
  <c r="J267" i="31"/>
  <c r="J173" i="31"/>
  <c r="J77" i="31"/>
  <c r="J407" i="31"/>
  <c r="J313" i="31"/>
  <c r="J219" i="31"/>
  <c r="J125" i="31"/>
  <c r="J19" i="31"/>
  <c r="J457" i="31"/>
  <c r="J363" i="31"/>
  <c r="J269" i="31"/>
  <c r="J175" i="31"/>
  <c r="J67" i="31"/>
  <c r="J409" i="31"/>
  <c r="J315" i="31"/>
  <c r="J221" i="31"/>
  <c r="J127" i="31"/>
  <c r="J11" i="31"/>
  <c r="J469" i="31"/>
  <c r="J375" i="31"/>
  <c r="J281" i="31"/>
  <c r="J187" i="31"/>
  <c r="J85" i="31"/>
  <c r="J429" i="31"/>
  <c r="J335" i="31"/>
  <c r="J241" i="31"/>
  <c r="J147" i="31"/>
  <c r="J41" i="31"/>
  <c r="J467" i="31"/>
  <c r="J373" i="31"/>
  <c r="J279" i="31"/>
  <c r="J185" i="31"/>
  <c r="J87" i="31"/>
  <c r="J427" i="31"/>
  <c r="J333" i="31"/>
  <c r="J239" i="31"/>
  <c r="J145" i="31"/>
  <c r="J43" i="31"/>
  <c r="J453" i="31"/>
  <c r="J359" i="31"/>
  <c r="J265" i="31"/>
  <c r="J171" i="31"/>
  <c r="J79" i="31"/>
  <c r="J405" i="31"/>
  <c r="J311" i="31"/>
  <c r="J217" i="31"/>
  <c r="J123" i="31"/>
  <c r="J25" i="31"/>
  <c r="J425" i="31"/>
  <c r="J331" i="31"/>
  <c r="J237" i="31"/>
  <c r="J143" i="31"/>
  <c r="J45" i="31"/>
  <c r="J403" i="31"/>
  <c r="J309" i="31"/>
  <c r="J215" i="31"/>
  <c r="J121" i="31"/>
  <c r="J7" i="31"/>
  <c r="J401" i="31"/>
  <c r="J307" i="31"/>
  <c r="J213" i="31"/>
  <c r="J119" i="31"/>
  <c r="J31" i="31"/>
  <c r="J473" i="31"/>
  <c r="J379" i="31"/>
  <c r="J285" i="31"/>
  <c r="J191" i="31"/>
  <c r="J97" i="31"/>
  <c r="J437" i="31"/>
  <c r="J343" i="31"/>
  <c r="J249" i="31"/>
  <c r="J155" i="31"/>
  <c r="J57" i="31"/>
  <c r="J451" i="31"/>
  <c r="J357" i="31"/>
  <c r="J263" i="31"/>
  <c r="J169" i="31"/>
  <c r="J83" i="31"/>
  <c r="J399" i="31"/>
  <c r="J305" i="31"/>
  <c r="J211" i="31"/>
  <c r="J117" i="31"/>
  <c r="J29" i="31"/>
  <c r="J449" i="31"/>
  <c r="J355" i="31"/>
  <c r="J261" i="31"/>
  <c r="J167" i="31"/>
  <c r="J81" i="31"/>
  <c r="J397" i="31"/>
  <c r="J303" i="31"/>
  <c r="J209" i="31"/>
  <c r="J115" i="31"/>
  <c r="J27" i="31"/>
  <c r="J447" i="31"/>
  <c r="J353" i="31"/>
  <c r="J259" i="31"/>
  <c r="J165" i="31"/>
  <c r="J65" i="31"/>
  <c r="J395" i="31"/>
  <c r="J301" i="31"/>
  <c r="J207" i="31"/>
  <c r="J113" i="31"/>
  <c r="J9" i="31"/>
  <c r="J465" i="31"/>
  <c r="J371" i="31"/>
  <c r="J277" i="31"/>
  <c r="J183" i="31"/>
  <c r="J93" i="31"/>
  <c r="J423" i="31"/>
  <c r="J329" i="31"/>
  <c r="J235" i="31"/>
  <c r="J141" i="31"/>
  <c r="J51" i="31"/>
  <c r="J463" i="31"/>
  <c r="J369" i="31"/>
  <c r="J275" i="31"/>
  <c r="J181" i="31"/>
  <c r="J91" i="31"/>
  <c r="J421" i="31"/>
  <c r="J327" i="31"/>
  <c r="J233" i="31"/>
  <c r="J139" i="31"/>
  <c r="J53" i="31"/>
  <c r="J445" i="31"/>
  <c r="J351" i="31"/>
  <c r="J257" i="31"/>
  <c r="J163" i="31"/>
  <c r="J75" i="31"/>
  <c r="J393" i="31"/>
  <c r="J299" i="31"/>
  <c r="J205" i="31"/>
  <c r="J111" i="31"/>
  <c r="J17" i="31"/>
  <c r="J443" i="31"/>
  <c r="J349" i="31"/>
  <c r="J255" i="31"/>
  <c r="J161" i="31"/>
  <c r="J71" i="31"/>
  <c r="J391" i="31"/>
  <c r="J297" i="31"/>
  <c r="J203" i="31"/>
  <c r="J109" i="31"/>
  <c r="J13" i="31"/>
  <c r="J413" i="31"/>
  <c r="J319" i="31"/>
  <c r="J225" i="31"/>
  <c r="J131" i="31"/>
  <c r="J49" i="31"/>
  <c r="J389" i="31"/>
  <c r="J295" i="31"/>
  <c r="J201" i="31"/>
  <c r="J107" i="31"/>
  <c r="J23" i="31"/>
  <c r="J419" i="31"/>
  <c r="J325" i="31"/>
  <c r="J231" i="31"/>
  <c r="J137" i="31"/>
  <c r="J39" i="31"/>
  <c r="J461" i="31"/>
  <c r="J367" i="31"/>
  <c r="J273" i="31"/>
  <c r="J179" i="31"/>
  <c r="J89" i="31"/>
  <c r="J417" i="31"/>
  <c r="J323" i="31"/>
  <c r="J229" i="31"/>
  <c r="J135" i="31"/>
  <c r="J47" i="31"/>
  <c r="J441" i="31"/>
  <c r="J347" i="31"/>
  <c r="J253" i="31"/>
  <c r="J159" i="31"/>
  <c r="J73" i="31"/>
  <c r="J387" i="31"/>
  <c r="J293" i="31"/>
  <c r="J199" i="31"/>
  <c r="J105" i="31"/>
  <c r="J15" i="31"/>
  <c r="J471" i="31"/>
  <c r="J377" i="31"/>
  <c r="J283" i="31"/>
  <c r="J189" i="31"/>
  <c r="J95" i="31"/>
  <c r="J431" i="31"/>
  <c r="J337" i="31"/>
  <c r="J243" i="31"/>
  <c r="J149" i="31"/>
  <c r="J55" i="31"/>
  <c r="J385" i="31"/>
  <c r="J291" i="31"/>
  <c r="J197" i="31"/>
  <c r="J103" i="31"/>
  <c r="J21" i="31"/>
  <c r="J439" i="31"/>
  <c r="J345" i="31"/>
  <c r="J251" i="31"/>
  <c r="J157" i="31"/>
  <c r="J63" i="31"/>
  <c r="J381" i="31"/>
  <c r="J287" i="31"/>
  <c r="J193" i="31"/>
  <c r="J99" i="31"/>
  <c r="J33" i="31"/>
  <c r="J415" i="31"/>
  <c r="J321" i="31"/>
  <c r="J227" i="31"/>
  <c r="J133" i="31"/>
  <c r="J37" i="31"/>
  <c r="J434" i="31"/>
  <c r="J340" i="31"/>
  <c r="J246" i="31"/>
  <c r="J152" i="31"/>
  <c r="J60" i="31"/>
  <c r="E60" i="23" s="1"/>
  <c r="J432" i="31"/>
  <c r="J338" i="31"/>
  <c r="J244" i="31"/>
  <c r="J150" i="31"/>
  <c r="J58" i="31"/>
  <c r="E58" i="23" s="1"/>
  <c r="J382" i="31"/>
  <c r="J288" i="31"/>
  <c r="J194" i="31"/>
  <c r="J100" i="31"/>
  <c r="J4" i="31"/>
  <c r="J458" i="31"/>
  <c r="J364" i="31"/>
  <c r="J270" i="31"/>
  <c r="J176" i="31"/>
  <c r="J68" i="31"/>
  <c r="J410" i="31"/>
  <c r="J316" i="31"/>
  <c r="J222" i="31"/>
  <c r="J128" i="31"/>
  <c r="J34" i="31"/>
  <c r="E32" i="23" s="1"/>
  <c r="J454" i="31"/>
  <c r="J360" i="31"/>
  <c r="J266" i="31"/>
  <c r="J172" i="31"/>
  <c r="J76" i="31"/>
  <c r="J406" i="31"/>
  <c r="J312" i="31"/>
  <c r="J218" i="31"/>
  <c r="J124" i="31"/>
  <c r="J18" i="31"/>
  <c r="E16" i="23" s="1"/>
  <c r="J456" i="31"/>
  <c r="J362" i="31"/>
  <c r="J268" i="31"/>
  <c r="J174" i="31"/>
  <c r="J66" i="31"/>
  <c r="J408" i="31"/>
  <c r="J314" i="31"/>
  <c r="J220" i="31"/>
  <c r="J126" i="31"/>
  <c r="J10" i="31"/>
  <c r="E8" i="23" s="1"/>
  <c r="J468" i="31"/>
  <c r="J374" i="31"/>
  <c r="J280" i="31"/>
  <c r="J186" i="31"/>
  <c r="J84" i="31"/>
  <c r="J428" i="31"/>
  <c r="J334" i="31"/>
  <c r="J240" i="31"/>
  <c r="J146" i="31"/>
  <c r="J40" i="31"/>
  <c r="E40" i="23" s="1"/>
  <c r="J466" i="31"/>
  <c r="J372" i="31"/>
  <c r="J278" i="31"/>
  <c r="J184" i="31"/>
  <c r="J86" i="31"/>
  <c r="J426" i="31"/>
  <c r="J332" i="31"/>
  <c r="J238" i="31"/>
  <c r="J144" i="31"/>
  <c r="J42" i="31"/>
  <c r="E42" i="23" s="1"/>
  <c r="J452" i="31"/>
  <c r="J358" i="31"/>
  <c r="J264" i="31"/>
  <c r="J170" i="31"/>
  <c r="J78" i="31"/>
  <c r="J404" i="31"/>
  <c r="J310" i="31"/>
  <c r="J216" i="31"/>
  <c r="J122" i="31"/>
  <c r="J24" i="31"/>
  <c r="E22" i="23" s="1"/>
  <c r="J424" i="31"/>
  <c r="J330" i="31"/>
  <c r="J236" i="31"/>
  <c r="J142" i="31"/>
  <c r="J44" i="31"/>
  <c r="E44" i="23" s="1"/>
  <c r="J402" i="31"/>
  <c r="J308" i="31"/>
  <c r="J214" i="31"/>
  <c r="J120" i="31"/>
  <c r="J6" i="31"/>
  <c r="J400" i="31"/>
  <c r="J306" i="31"/>
  <c r="J212" i="31"/>
  <c r="J118" i="31"/>
  <c r="J30" i="31"/>
  <c r="E28" i="23" s="1"/>
  <c r="J472" i="31"/>
  <c r="J378" i="31"/>
  <c r="J284" i="31"/>
  <c r="J190" i="31"/>
  <c r="J96" i="31"/>
  <c r="J436" i="31"/>
  <c r="J342" i="31"/>
  <c r="J248" i="31"/>
  <c r="J154" i="31"/>
  <c r="J56" i="31"/>
  <c r="E56" i="23" s="1"/>
  <c r="J450" i="31"/>
  <c r="J356" i="31"/>
  <c r="J262" i="31"/>
  <c r="J168" i="31"/>
  <c r="J82" i="31"/>
  <c r="J398" i="31"/>
  <c r="J304" i="31"/>
  <c r="J210" i="31"/>
  <c r="J116" i="31"/>
  <c r="J28" i="31"/>
  <c r="E26" i="23" s="1"/>
  <c r="J448" i="31"/>
  <c r="J354" i="31"/>
  <c r="J260" i="31"/>
  <c r="J166" i="31"/>
  <c r="J80" i="31"/>
  <c r="J396" i="31"/>
  <c r="J302" i="31"/>
  <c r="J208" i="31"/>
  <c r="J114" i="31"/>
  <c r="J26" i="31"/>
  <c r="E24" i="23" s="1"/>
  <c r="J446" i="31"/>
  <c r="J352" i="31"/>
  <c r="J258" i="31"/>
  <c r="J164" i="31"/>
  <c r="J64" i="31"/>
  <c r="J394" i="31"/>
  <c r="J300" i="31"/>
  <c r="J206" i="31"/>
  <c r="J112" i="31"/>
  <c r="J8" i="31"/>
  <c r="J464" i="31"/>
  <c r="J370" i="31"/>
  <c r="J276" i="31"/>
  <c r="J182" i="31"/>
  <c r="J92" i="31"/>
  <c r="J422" i="31"/>
  <c r="J328" i="31"/>
  <c r="J234" i="31"/>
  <c r="J140" i="31"/>
  <c r="J50" i="31"/>
  <c r="E50" i="23" s="1"/>
  <c r="J462" i="31"/>
  <c r="J368" i="31"/>
  <c r="J274" i="31"/>
  <c r="J180" i="31"/>
  <c r="J90" i="31"/>
  <c r="J420" i="31"/>
  <c r="J326" i="31"/>
  <c r="J232" i="31"/>
  <c r="J138" i="31"/>
  <c r="J52" i="31"/>
  <c r="E52" i="23" s="1"/>
  <c r="J444" i="31"/>
  <c r="J350" i="31"/>
  <c r="J256" i="31"/>
  <c r="J162" i="31"/>
  <c r="J74" i="31"/>
  <c r="J392" i="31"/>
  <c r="J298" i="31"/>
  <c r="J204" i="31"/>
  <c r="J110" i="31"/>
  <c r="J16" i="31"/>
  <c r="E14" i="23" s="1"/>
  <c r="J442" i="31"/>
  <c r="J348" i="31"/>
  <c r="J254" i="31"/>
  <c r="J160" i="31"/>
  <c r="J70" i="31"/>
  <c r="J390" i="31"/>
  <c r="J296" i="31"/>
  <c r="J202" i="31"/>
  <c r="J108" i="31"/>
  <c r="J12" i="31"/>
  <c r="E10" i="23" s="1"/>
  <c r="J412" i="31"/>
  <c r="J318" i="31"/>
  <c r="J224" i="31"/>
  <c r="J130" i="31"/>
  <c r="J48" i="31"/>
  <c r="E48" i="23" s="1"/>
  <c r="J388" i="31"/>
  <c r="J294" i="31"/>
  <c r="J200" i="31"/>
  <c r="J106" i="31"/>
  <c r="J22" i="31"/>
  <c r="E20" i="23" s="1"/>
  <c r="J418" i="31"/>
  <c r="J324" i="31"/>
  <c r="J230" i="31"/>
  <c r="J136" i="31"/>
  <c r="J38" i="31"/>
  <c r="E38" i="23" s="1"/>
  <c r="J460" i="31"/>
  <c r="J366" i="31"/>
  <c r="J272" i="31"/>
  <c r="J178" i="31"/>
  <c r="J88" i="31"/>
  <c r="J416" i="31"/>
  <c r="J322" i="31"/>
  <c r="J228" i="31"/>
  <c r="J134" i="31"/>
  <c r="J46" i="31"/>
  <c r="E46" i="23" s="1"/>
  <c r="J440" i="31"/>
  <c r="J346" i="31"/>
  <c r="J252" i="31"/>
  <c r="J158" i="31"/>
  <c r="J72" i="31"/>
  <c r="J386" i="31"/>
  <c r="J292" i="31"/>
  <c r="J198" i="31"/>
  <c r="J104" i="31"/>
  <c r="J14" i="31"/>
  <c r="E12" i="23" s="1"/>
  <c r="J470" i="31"/>
  <c r="J376" i="31"/>
  <c r="J282" i="31"/>
  <c r="J188" i="31"/>
  <c r="J94" i="31"/>
  <c r="J430" i="31"/>
  <c r="J336" i="31"/>
  <c r="J242" i="31"/>
  <c r="J148" i="31"/>
  <c r="J54" i="31"/>
  <c r="E54" i="23" s="1"/>
  <c r="J384" i="31"/>
  <c r="J290" i="31"/>
  <c r="J196" i="31"/>
  <c r="J102" i="31"/>
  <c r="J20" i="31"/>
  <c r="J438" i="31"/>
  <c r="J344" i="31"/>
  <c r="J250" i="31"/>
  <c r="J156" i="31"/>
  <c r="J62" i="31"/>
  <c r="J380" i="31"/>
  <c r="J286" i="31"/>
  <c r="J192" i="31"/>
  <c r="J98" i="31"/>
  <c r="J32" i="31"/>
  <c r="E30" i="23" s="1"/>
  <c r="J414" i="31"/>
  <c r="J320" i="31"/>
  <c r="J226" i="31"/>
  <c r="J132" i="31"/>
  <c r="J36" i="31"/>
  <c r="F435" i="31"/>
  <c r="F341" i="31"/>
  <c r="F247" i="31"/>
  <c r="F153" i="31"/>
  <c r="F61" i="31"/>
  <c r="F433" i="31"/>
  <c r="F339" i="31"/>
  <c r="F245" i="31"/>
  <c r="F151" i="31"/>
  <c r="F59" i="31"/>
  <c r="F383" i="31"/>
  <c r="F289" i="31"/>
  <c r="F195" i="31"/>
  <c r="F101" i="31"/>
  <c r="F5" i="31"/>
  <c r="F459" i="31"/>
  <c r="F365" i="31"/>
  <c r="F271" i="31"/>
  <c r="F177" i="31"/>
  <c r="F69" i="31"/>
  <c r="F411" i="31"/>
  <c r="F317" i="31"/>
  <c r="F223" i="31"/>
  <c r="F129" i="31"/>
  <c r="F35" i="31"/>
  <c r="F455" i="31"/>
  <c r="F361" i="31"/>
  <c r="F267" i="31"/>
  <c r="F173" i="31"/>
  <c r="F77" i="31"/>
  <c r="F407" i="31"/>
  <c r="F313" i="31"/>
  <c r="F219" i="31"/>
  <c r="F125" i="31"/>
  <c r="F19" i="31"/>
  <c r="F457" i="31"/>
  <c r="F363" i="31"/>
  <c r="F269" i="31"/>
  <c r="F175" i="31"/>
  <c r="F67" i="31"/>
  <c r="F409" i="31"/>
  <c r="F315" i="31"/>
  <c r="F221" i="31"/>
  <c r="F127" i="31"/>
  <c r="F11" i="31"/>
  <c r="F469" i="31"/>
  <c r="F375" i="31"/>
  <c r="F281" i="31"/>
  <c r="F187" i="31"/>
  <c r="F85" i="31"/>
  <c r="F429" i="31"/>
  <c r="F335" i="31"/>
  <c r="F241" i="31"/>
  <c r="F147" i="31"/>
  <c r="F41" i="31"/>
  <c r="F467" i="31"/>
  <c r="F373" i="31"/>
  <c r="F279" i="31"/>
  <c r="F185" i="31"/>
  <c r="F87" i="31"/>
  <c r="F427" i="31"/>
  <c r="F333" i="31"/>
  <c r="F239" i="31"/>
  <c r="F145" i="31"/>
  <c r="F43" i="31"/>
  <c r="F453" i="31"/>
  <c r="F359" i="31"/>
  <c r="F265" i="31"/>
  <c r="F171" i="31"/>
  <c r="F79" i="31"/>
  <c r="F405" i="31"/>
  <c r="F311" i="31"/>
  <c r="F217" i="31"/>
  <c r="F123" i="31"/>
  <c r="F25" i="31"/>
  <c r="F425" i="31"/>
  <c r="F331" i="31"/>
  <c r="F237" i="31"/>
  <c r="F143" i="31"/>
  <c r="F45" i="31"/>
  <c r="F403" i="31"/>
  <c r="F309" i="31"/>
  <c r="F215" i="31"/>
  <c r="F121" i="31"/>
  <c r="F7" i="31"/>
  <c r="F401" i="31"/>
  <c r="F307" i="31"/>
  <c r="F213" i="31"/>
  <c r="F119" i="31"/>
  <c r="F31" i="31"/>
  <c r="F473" i="31"/>
  <c r="F379" i="31"/>
  <c r="F285" i="31"/>
  <c r="F191" i="31"/>
  <c r="F97" i="31"/>
  <c r="F437" i="31"/>
  <c r="F343" i="31"/>
  <c r="F249" i="31"/>
  <c r="F155" i="31"/>
  <c r="F57" i="31"/>
  <c r="F451" i="31"/>
  <c r="F357" i="31"/>
  <c r="F263" i="31"/>
  <c r="F169" i="31"/>
  <c r="F83" i="31"/>
  <c r="F399" i="31"/>
  <c r="F305" i="31"/>
  <c r="F211" i="31"/>
  <c r="F117" i="31"/>
  <c r="F29" i="31"/>
  <c r="F449" i="31"/>
  <c r="F355" i="31"/>
  <c r="F261" i="31"/>
  <c r="F167" i="31"/>
  <c r="F81" i="31"/>
  <c r="F397" i="31"/>
  <c r="F303" i="31"/>
  <c r="F209" i="31"/>
  <c r="F115" i="31"/>
  <c r="F27" i="31"/>
  <c r="F447" i="31"/>
  <c r="F353" i="31"/>
  <c r="F259" i="31"/>
  <c r="F165" i="31"/>
  <c r="F65" i="31"/>
  <c r="F395" i="31"/>
  <c r="F301" i="31"/>
  <c r="F207" i="31"/>
  <c r="F113" i="31"/>
  <c r="F9" i="31"/>
  <c r="F465" i="31"/>
  <c r="F371" i="31"/>
  <c r="F277" i="31"/>
  <c r="F183" i="31"/>
  <c r="F93" i="31"/>
  <c r="F423" i="31"/>
  <c r="F329" i="31"/>
  <c r="F235" i="31"/>
  <c r="F141" i="31"/>
  <c r="F51" i="31"/>
  <c r="F463" i="31"/>
  <c r="F369" i="31"/>
  <c r="F275" i="31"/>
  <c r="F181" i="31"/>
  <c r="F91" i="31"/>
  <c r="F421" i="31"/>
  <c r="F327" i="31"/>
  <c r="F233" i="31"/>
  <c r="F139" i="31"/>
  <c r="F53" i="31"/>
  <c r="F445" i="31"/>
  <c r="F351" i="31"/>
  <c r="F257" i="31"/>
  <c r="F163" i="31"/>
  <c r="F75" i="31"/>
  <c r="F393" i="31"/>
  <c r="F299" i="31"/>
  <c r="F205" i="31"/>
  <c r="F111" i="31"/>
  <c r="F17" i="31"/>
  <c r="F443" i="31"/>
  <c r="F349" i="31"/>
  <c r="F255" i="31"/>
  <c r="F161" i="31"/>
  <c r="F71" i="31"/>
  <c r="F391" i="31"/>
  <c r="F297" i="31"/>
  <c r="F203" i="31"/>
  <c r="F109" i="31"/>
  <c r="F13" i="31"/>
  <c r="F413" i="31"/>
  <c r="F319" i="31"/>
  <c r="F225" i="31"/>
  <c r="F131" i="31"/>
  <c r="F49" i="31"/>
  <c r="F389" i="31"/>
  <c r="F295" i="31"/>
  <c r="F201" i="31"/>
  <c r="F107" i="31"/>
  <c r="F23" i="31"/>
  <c r="F419" i="31"/>
  <c r="F325" i="31"/>
  <c r="F231" i="31"/>
  <c r="F137" i="31"/>
  <c r="F39" i="31"/>
  <c r="F461" i="31"/>
  <c r="F367" i="31"/>
  <c r="F273" i="31"/>
  <c r="F179" i="31"/>
  <c r="F89" i="31"/>
  <c r="F417" i="31"/>
  <c r="F323" i="31"/>
  <c r="F229" i="31"/>
  <c r="F135" i="31"/>
  <c r="F47" i="31"/>
  <c r="F441" i="31"/>
  <c r="F347" i="31"/>
  <c r="F253" i="31"/>
  <c r="F159" i="31"/>
  <c r="F73" i="31"/>
  <c r="F387" i="31"/>
  <c r="F293" i="31"/>
  <c r="F199" i="31"/>
  <c r="F105" i="31"/>
  <c r="F15" i="31"/>
  <c r="F471" i="31"/>
  <c r="F377" i="31"/>
  <c r="F283" i="31"/>
  <c r="F189" i="31"/>
  <c r="F95" i="31"/>
  <c r="F431" i="31"/>
  <c r="F337" i="31"/>
  <c r="F243" i="31"/>
  <c r="F149" i="31"/>
  <c r="F55" i="31"/>
  <c r="F385" i="31"/>
  <c r="F291" i="31"/>
  <c r="F197" i="31"/>
  <c r="F103" i="31"/>
  <c r="F21" i="31"/>
  <c r="F439" i="31"/>
  <c r="F345" i="31"/>
  <c r="F251" i="31"/>
  <c r="F157" i="31"/>
  <c r="F63" i="31"/>
  <c r="F381" i="31"/>
  <c r="F287" i="31"/>
  <c r="F193" i="31"/>
  <c r="F99" i="31"/>
  <c r="F33" i="31"/>
  <c r="F415" i="31"/>
  <c r="F321" i="31"/>
  <c r="F227" i="31"/>
  <c r="F133" i="31"/>
  <c r="F37" i="31"/>
  <c r="F434" i="31"/>
  <c r="F340" i="31"/>
  <c r="F246" i="31"/>
  <c r="F152" i="31"/>
  <c r="F60" i="31"/>
  <c r="F432" i="31"/>
  <c r="F338" i="31"/>
  <c r="F244" i="31"/>
  <c r="F150" i="31"/>
  <c r="F58" i="31"/>
  <c r="F382" i="31"/>
  <c r="F288" i="31"/>
  <c r="F194" i="31"/>
  <c r="F100" i="31"/>
  <c r="F4" i="31"/>
  <c r="F458" i="31"/>
  <c r="F364" i="31"/>
  <c r="F270" i="31"/>
  <c r="F176" i="31"/>
  <c r="F68" i="31"/>
  <c r="F410" i="31"/>
  <c r="F316" i="31"/>
  <c r="F222" i="31"/>
  <c r="F128" i="31"/>
  <c r="F34" i="31"/>
  <c r="F454" i="31"/>
  <c r="F360" i="31"/>
  <c r="F266" i="31"/>
  <c r="F172" i="31"/>
  <c r="F76" i="31"/>
  <c r="F406" i="31"/>
  <c r="F312" i="31"/>
  <c r="F218" i="31"/>
  <c r="F124" i="31"/>
  <c r="F18" i="31"/>
  <c r="F456" i="31"/>
  <c r="F362" i="31"/>
  <c r="F268" i="31"/>
  <c r="F174" i="31"/>
  <c r="F66" i="31"/>
  <c r="F408" i="31"/>
  <c r="F314" i="31"/>
  <c r="F220" i="31"/>
  <c r="F126" i="31"/>
  <c r="F10" i="31"/>
  <c r="F468" i="31"/>
  <c r="F374" i="31"/>
  <c r="F280" i="31"/>
  <c r="F186" i="31"/>
  <c r="F84" i="31"/>
  <c r="F428" i="31"/>
  <c r="F334" i="31"/>
  <c r="F240" i="31"/>
  <c r="F146" i="31"/>
  <c r="F40" i="31"/>
  <c r="F466" i="31"/>
  <c r="F372" i="31"/>
  <c r="F278" i="31"/>
  <c r="F184" i="31"/>
  <c r="F86" i="31"/>
  <c r="F426" i="31"/>
  <c r="F332" i="31"/>
  <c r="F238" i="31"/>
  <c r="F144" i="31"/>
  <c r="F42" i="31"/>
  <c r="F452" i="31"/>
  <c r="F358" i="31"/>
  <c r="F264" i="31"/>
  <c r="F170" i="31"/>
  <c r="F78" i="31"/>
  <c r="F404" i="31"/>
  <c r="F310" i="31"/>
  <c r="F216" i="31"/>
  <c r="F122" i="31"/>
  <c r="F24" i="31"/>
  <c r="F424" i="31"/>
  <c r="F330" i="31"/>
  <c r="F236" i="31"/>
  <c r="F142" i="31"/>
  <c r="F44" i="31"/>
  <c r="F402" i="31"/>
  <c r="F308" i="31"/>
  <c r="F214" i="31"/>
  <c r="F120" i="31"/>
  <c r="F6" i="31"/>
  <c r="F400" i="31"/>
  <c r="F306" i="31"/>
  <c r="F212" i="31"/>
  <c r="F118" i="31"/>
  <c r="F30" i="31"/>
  <c r="F472" i="31"/>
  <c r="F378" i="31"/>
  <c r="F284" i="31"/>
  <c r="F190" i="31"/>
  <c r="F96" i="31"/>
  <c r="F436" i="31"/>
  <c r="F342" i="31"/>
  <c r="F248" i="31"/>
  <c r="F154" i="31"/>
  <c r="F56" i="31"/>
  <c r="F450" i="31"/>
  <c r="F356" i="31"/>
  <c r="F262" i="31"/>
  <c r="F168" i="31"/>
  <c r="F82" i="31"/>
  <c r="F398" i="31"/>
  <c r="F304" i="31"/>
  <c r="F210" i="31"/>
  <c r="F116" i="31"/>
  <c r="F28" i="31"/>
  <c r="F448" i="31"/>
  <c r="F354" i="31"/>
  <c r="F260" i="31"/>
  <c r="F166" i="31"/>
  <c r="F80" i="31"/>
  <c r="F396" i="31"/>
  <c r="F302" i="31"/>
  <c r="F208" i="31"/>
  <c r="F114" i="31"/>
  <c r="F26" i="31"/>
  <c r="F446" i="31"/>
  <c r="F352" i="31"/>
  <c r="F258" i="31"/>
  <c r="F164" i="31"/>
  <c r="F64" i="31"/>
  <c r="F394" i="31"/>
  <c r="F300" i="31"/>
  <c r="F206" i="31"/>
  <c r="F112" i="31"/>
  <c r="F8" i="31"/>
  <c r="F464" i="31"/>
  <c r="F370" i="31"/>
  <c r="F276" i="31"/>
  <c r="F182" i="31"/>
  <c r="F92" i="31"/>
  <c r="F422" i="31"/>
  <c r="F328" i="31"/>
  <c r="F234" i="31"/>
  <c r="F140" i="31"/>
  <c r="F50" i="31"/>
  <c r="F462" i="31"/>
  <c r="F368" i="31"/>
  <c r="F274" i="31"/>
  <c r="F180" i="31"/>
  <c r="F90" i="31"/>
  <c r="F420" i="31"/>
  <c r="F326" i="31"/>
  <c r="F232" i="31"/>
  <c r="F138" i="31"/>
  <c r="F52" i="31"/>
  <c r="F444" i="31"/>
  <c r="F350" i="31"/>
  <c r="F256" i="31"/>
  <c r="F162" i="31"/>
  <c r="F74" i="31"/>
  <c r="F392" i="31"/>
  <c r="F298" i="31"/>
  <c r="F204" i="31"/>
  <c r="F110" i="31"/>
  <c r="F16" i="31"/>
  <c r="F442" i="31"/>
  <c r="F348" i="31"/>
  <c r="F254" i="31"/>
  <c r="F160" i="31"/>
  <c r="F70" i="31"/>
  <c r="F390" i="31"/>
  <c r="F296" i="31"/>
  <c r="F202" i="31"/>
  <c r="F108" i="31"/>
  <c r="F12" i="31"/>
  <c r="F412" i="31"/>
  <c r="F318" i="31"/>
  <c r="F224" i="31"/>
  <c r="F130" i="31"/>
  <c r="F48" i="31"/>
  <c r="F388" i="31"/>
  <c r="F294" i="31"/>
  <c r="F200" i="31"/>
  <c r="F106" i="31"/>
  <c r="F22" i="31"/>
  <c r="F418" i="31"/>
  <c r="F324" i="31"/>
  <c r="F230" i="31"/>
  <c r="F136" i="31"/>
  <c r="F38" i="31"/>
  <c r="F460" i="31"/>
  <c r="F366" i="31"/>
  <c r="F272" i="31"/>
  <c r="F178" i="31"/>
  <c r="F88" i="31"/>
  <c r="F416" i="31"/>
  <c r="F322" i="31"/>
  <c r="F228" i="31"/>
  <c r="F134" i="31"/>
  <c r="F46" i="31"/>
  <c r="F440" i="31"/>
  <c r="F346" i="31"/>
  <c r="F252" i="31"/>
  <c r="F158" i="31"/>
  <c r="F72" i="31"/>
  <c r="F386" i="31"/>
  <c r="F292" i="31"/>
  <c r="F198" i="31"/>
  <c r="F104" i="31"/>
  <c r="F14" i="31"/>
  <c r="F470" i="31"/>
  <c r="F376" i="31"/>
  <c r="F282" i="31"/>
  <c r="F188" i="31"/>
  <c r="F94" i="31"/>
  <c r="F430" i="31"/>
  <c r="F336" i="31"/>
  <c r="F242" i="31"/>
  <c r="F148" i="31"/>
  <c r="F54" i="31"/>
  <c r="F384" i="31"/>
  <c r="F290" i="31"/>
  <c r="F196" i="31"/>
  <c r="F102" i="31"/>
  <c r="F20" i="31"/>
  <c r="F438" i="31"/>
  <c r="F344" i="31"/>
  <c r="F250" i="31"/>
  <c r="F156" i="31"/>
  <c r="F62" i="31"/>
  <c r="F380" i="31"/>
  <c r="F286" i="31"/>
  <c r="F192" i="31"/>
  <c r="F98" i="31"/>
  <c r="F32" i="31"/>
  <c r="F414" i="31"/>
  <c r="F320" i="31"/>
  <c r="F226" i="31"/>
  <c r="F132" i="31"/>
  <c r="F36" i="31"/>
  <c r="G435" i="31"/>
  <c r="G341" i="31"/>
  <c r="G247" i="31"/>
  <c r="G153" i="31"/>
  <c r="G61" i="31"/>
  <c r="G433" i="31"/>
  <c r="G339" i="31"/>
  <c r="G245" i="31"/>
  <c r="G151" i="31"/>
  <c r="G59" i="31"/>
  <c r="G383" i="31"/>
  <c r="G289" i="31"/>
  <c r="G195" i="31"/>
  <c r="G101" i="31"/>
  <c r="G5" i="31"/>
  <c r="G459" i="31"/>
  <c r="G365" i="31"/>
  <c r="G271" i="31"/>
  <c r="G177" i="31"/>
  <c r="G69" i="31"/>
  <c r="G411" i="31"/>
  <c r="G317" i="31"/>
  <c r="G223" i="31"/>
  <c r="G129" i="31"/>
  <c r="G35" i="31"/>
  <c r="G455" i="31"/>
  <c r="G361" i="31"/>
  <c r="G267" i="31"/>
  <c r="G173" i="31"/>
  <c r="G77" i="31"/>
  <c r="G407" i="31"/>
  <c r="G313" i="31"/>
  <c r="G219" i="31"/>
  <c r="G125" i="31"/>
  <c r="G19" i="31"/>
  <c r="G457" i="31"/>
  <c r="G363" i="31"/>
  <c r="G269" i="31"/>
  <c r="G175" i="31"/>
  <c r="G67" i="31"/>
  <c r="G409" i="31"/>
  <c r="G315" i="31"/>
  <c r="G221" i="31"/>
  <c r="G127" i="31"/>
  <c r="G11" i="31"/>
  <c r="G469" i="31"/>
  <c r="G375" i="31"/>
  <c r="G281" i="31"/>
  <c r="G187" i="31"/>
  <c r="G85" i="31"/>
  <c r="G429" i="31"/>
  <c r="G335" i="31"/>
  <c r="G241" i="31"/>
  <c r="G147" i="31"/>
  <c r="G41" i="31"/>
  <c r="G467" i="31"/>
  <c r="G373" i="31"/>
  <c r="G279" i="31"/>
  <c r="G185" i="31"/>
  <c r="G87" i="31"/>
  <c r="G427" i="31"/>
  <c r="G333" i="31"/>
  <c r="G239" i="31"/>
  <c r="G145" i="31"/>
  <c r="G43" i="31"/>
  <c r="G453" i="31"/>
  <c r="G359" i="31"/>
  <c r="G265" i="31"/>
  <c r="G171" i="31"/>
  <c r="G79" i="31"/>
  <c r="G405" i="31"/>
  <c r="G311" i="31"/>
  <c r="G217" i="31"/>
  <c r="G123" i="31"/>
  <c r="G25" i="31"/>
  <c r="G425" i="31"/>
  <c r="G331" i="31"/>
  <c r="G237" i="31"/>
  <c r="G143" i="31"/>
  <c r="G45" i="31"/>
  <c r="G403" i="31"/>
  <c r="G309" i="31"/>
  <c r="G215" i="31"/>
  <c r="G121" i="31"/>
  <c r="G7" i="31"/>
  <c r="G401" i="31"/>
  <c r="G307" i="31"/>
  <c r="G213" i="31"/>
  <c r="G119" i="31"/>
  <c r="G31" i="31"/>
  <c r="G473" i="31"/>
  <c r="G379" i="31"/>
  <c r="G285" i="31"/>
  <c r="G191" i="31"/>
  <c r="G97" i="31"/>
  <c r="G437" i="31"/>
  <c r="G343" i="31"/>
  <c r="G249" i="31"/>
  <c r="G155" i="31"/>
  <c r="G57" i="31"/>
  <c r="G451" i="31"/>
  <c r="G357" i="31"/>
  <c r="G263" i="31"/>
  <c r="G169" i="31"/>
  <c r="G83" i="31"/>
  <c r="G399" i="31"/>
  <c r="G305" i="31"/>
  <c r="G211" i="31"/>
  <c r="G117" i="31"/>
  <c r="G29" i="31"/>
  <c r="G449" i="31"/>
  <c r="G355" i="31"/>
  <c r="G261" i="31"/>
  <c r="G167" i="31"/>
  <c r="G81" i="31"/>
  <c r="G397" i="31"/>
  <c r="G303" i="31"/>
  <c r="G209" i="31"/>
  <c r="G115" i="31"/>
  <c r="G27" i="31"/>
  <c r="G447" i="31"/>
  <c r="G353" i="31"/>
  <c r="G259" i="31"/>
  <c r="G165" i="31"/>
  <c r="G65" i="31"/>
  <c r="G395" i="31"/>
  <c r="G301" i="31"/>
  <c r="G207" i="31"/>
  <c r="G113" i="31"/>
  <c r="G9" i="31"/>
  <c r="G465" i="31"/>
  <c r="G371" i="31"/>
  <c r="G277" i="31"/>
  <c r="G183" i="31"/>
  <c r="G93" i="31"/>
  <c r="G423" i="31"/>
  <c r="G329" i="31"/>
  <c r="G235" i="31"/>
  <c r="G141" i="31"/>
  <c r="G51" i="31"/>
  <c r="G463" i="31"/>
  <c r="G369" i="31"/>
  <c r="G275" i="31"/>
  <c r="G181" i="31"/>
  <c r="G91" i="31"/>
  <c r="G421" i="31"/>
  <c r="G327" i="31"/>
  <c r="G233" i="31"/>
  <c r="G139" i="31"/>
  <c r="G53" i="31"/>
  <c r="G445" i="31"/>
  <c r="G351" i="31"/>
  <c r="G257" i="31"/>
  <c r="G163" i="31"/>
  <c r="G75" i="31"/>
  <c r="G393" i="31"/>
  <c r="G299" i="31"/>
  <c r="G205" i="31"/>
  <c r="G111" i="31"/>
  <c r="G17" i="31"/>
  <c r="G443" i="31"/>
  <c r="G349" i="31"/>
  <c r="G255" i="31"/>
  <c r="G161" i="31"/>
  <c r="G71" i="31"/>
  <c r="G391" i="31"/>
  <c r="G297" i="31"/>
  <c r="G203" i="31"/>
  <c r="G109" i="31"/>
  <c r="G13" i="31"/>
  <c r="G413" i="31"/>
  <c r="G319" i="31"/>
  <c r="G225" i="31"/>
  <c r="G131" i="31"/>
  <c r="G49" i="31"/>
  <c r="G389" i="31"/>
  <c r="G295" i="31"/>
  <c r="G201" i="31"/>
  <c r="G107" i="31"/>
  <c r="G23" i="31"/>
  <c r="G419" i="31"/>
  <c r="G325" i="31"/>
  <c r="G231" i="31"/>
  <c r="G137" i="31"/>
  <c r="G39" i="31"/>
  <c r="G461" i="31"/>
  <c r="G367" i="31"/>
  <c r="G273" i="31"/>
  <c r="G179" i="31"/>
  <c r="G89" i="31"/>
  <c r="G417" i="31"/>
  <c r="G323" i="31"/>
  <c r="G229" i="31"/>
  <c r="G135" i="31"/>
  <c r="G47" i="31"/>
  <c r="G441" i="31"/>
  <c r="G347" i="31"/>
  <c r="G253" i="31"/>
  <c r="G159" i="31"/>
  <c r="G73" i="31"/>
  <c r="G387" i="31"/>
  <c r="G293" i="31"/>
  <c r="G199" i="31"/>
  <c r="G105" i="31"/>
  <c r="G15" i="31"/>
  <c r="G471" i="31"/>
  <c r="G377" i="31"/>
  <c r="G283" i="31"/>
  <c r="G189" i="31"/>
  <c r="G95" i="31"/>
  <c r="G431" i="31"/>
  <c r="G337" i="31"/>
  <c r="G243" i="31"/>
  <c r="G149" i="31"/>
  <c r="G55" i="31"/>
  <c r="G385" i="31"/>
  <c r="G291" i="31"/>
  <c r="G197" i="31"/>
  <c r="G103" i="31"/>
  <c r="G21" i="31"/>
  <c r="G439" i="31"/>
  <c r="G345" i="31"/>
  <c r="G251" i="31"/>
  <c r="G157" i="31"/>
  <c r="G63" i="31"/>
  <c r="G381" i="31"/>
  <c r="G287" i="31"/>
  <c r="G193" i="31"/>
  <c r="G99" i="31"/>
  <c r="G33" i="31"/>
  <c r="G415" i="31"/>
  <c r="G321" i="31"/>
  <c r="G227" i="31"/>
  <c r="G133" i="31"/>
  <c r="G37" i="31"/>
  <c r="G434" i="31"/>
  <c r="G340" i="31"/>
  <c r="G246" i="31"/>
  <c r="G152" i="31"/>
  <c r="G60" i="31"/>
  <c r="G432" i="31"/>
  <c r="G338" i="31"/>
  <c r="G244" i="31"/>
  <c r="G150" i="31"/>
  <c r="G58" i="31"/>
  <c r="G382" i="31"/>
  <c r="G288" i="31"/>
  <c r="G194" i="31"/>
  <c r="G100" i="31"/>
  <c r="G4" i="31"/>
  <c r="G458" i="31"/>
  <c r="G364" i="31"/>
  <c r="G270" i="31"/>
  <c r="G176" i="31"/>
  <c r="G68" i="31"/>
  <c r="G410" i="31"/>
  <c r="G316" i="31"/>
  <c r="G222" i="31"/>
  <c r="G128" i="31"/>
  <c r="G34" i="31"/>
  <c r="G454" i="31"/>
  <c r="G360" i="31"/>
  <c r="G266" i="31"/>
  <c r="G172" i="31"/>
  <c r="G76" i="31"/>
  <c r="G406" i="31"/>
  <c r="G312" i="31"/>
  <c r="G218" i="31"/>
  <c r="G124" i="31"/>
  <c r="G18" i="31"/>
  <c r="G456" i="31"/>
  <c r="G362" i="31"/>
  <c r="G268" i="31"/>
  <c r="G174" i="31"/>
  <c r="G66" i="31"/>
  <c r="G408" i="31"/>
  <c r="G314" i="31"/>
  <c r="G220" i="31"/>
  <c r="G126" i="31"/>
  <c r="G10" i="31"/>
  <c r="G468" i="31"/>
  <c r="G374" i="31"/>
  <c r="G280" i="31"/>
  <c r="G186" i="31"/>
  <c r="G84" i="31"/>
  <c r="G428" i="31"/>
  <c r="G334" i="31"/>
  <c r="G240" i="31"/>
  <c r="G146" i="31"/>
  <c r="G40" i="31"/>
  <c r="G466" i="31"/>
  <c r="G372" i="31"/>
  <c r="G278" i="31"/>
  <c r="G184" i="31"/>
  <c r="G86" i="31"/>
  <c r="G426" i="31"/>
  <c r="G332" i="31"/>
  <c r="G238" i="31"/>
  <c r="G144" i="31"/>
  <c r="G42" i="31"/>
  <c r="G452" i="31"/>
  <c r="G358" i="31"/>
  <c r="G264" i="31"/>
  <c r="G170" i="31"/>
  <c r="G78" i="31"/>
  <c r="G404" i="31"/>
  <c r="G310" i="31"/>
  <c r="G216" i="31"/>
  <c r="G122" i="31"/>
  <c r="G24" i="31"/>
  <c r="G424" i="31"/>
  <c r="G330" i="31"/>
  <c r="G236" i="31"/>
  <c r="G142" i="31"/>
  <c r="G44" i="31"/>
  <c r="G402" i="31"/>
  <c r="G308" i="31"/>
  <c r="G214" i="31"/>
  <c r="G120" i="31"/>
  <c r="G6" i="31"/>
  <c r="G400" i="31"/>
  <c r="G306" i="31"/>
  <c r="G212" i="31"/>
  <c r="G118" i="31"/>
  <c r="G30" i="31"/>
  <c r="G472" i="31"/>
  <c r="G378" i="31"/>
  <c r="G284" i="31"/>
  <c r="G190" i="31"/>
  <c r="G96" i="31"/>
  <c r="G436" i="31"/>
  <c r="G342" i="31"/>
  <c r="G248" i="31"/>
  <c r="G154" i="31"/>
  <c r="G56" i="31"/>
  <c r="G450" i="31"/>
  <c r="G356" i="31"/>
  <c r="G262" i="31"/>
  <c r="G168" i="31"/>
  <c r="G82" i="31"/>
  <c r="G398" i="31"/>
  <c r="G304" i="31"/>
  <c r="G210" i="31"/>
  <c r="G116" i="31"/>
  <c r="G28" i="31"/>
  <c r="G448" i="31"/>
  <c r="G354" i="31"/>
  <c r="G260" i="31"/>
  <c r="G166" i="31"/>
  <c r="G80" i="31"/>
  <c r="G396" i="31"/>
  <c r="G302" i="31"/>
  <c r="G208" i="31"/>
  <c r="G114" i="31"/>
  <c r="G26" i="31"/>
  <c r="G446" i="31"/>
  <c r="G352" i="31"/>
  <c r="G258" i="31"/>
  <c r="G164" i="31"/>
  <c r="G64" i="31"/>
  <c r="G394" i="31"/>
  <c r="G300" i="31"/>
  <c r="G206" i="31"/>
  <c r="G112" i="31"/>
  <c r="G8" i="31"/>
  <c r="G464" i="31"/>
  <c r="G370" i="31"/>
  <c r="G276" i="31"/>
  <c r="G182" i="31"/>
  <c r="G92" i="31"/>
  <c r="G422" i="31"/>
  <c r="G328" i="31"/>
  <c r="G234" i="31"/>
  <c r="G140" i="31"/>
  <c r="G50" i="31"/>
  <c r="G462" i="31"/>
  <c r="G368" i="31"/>
  <c r="G274" i="31"/>
  <c r="G180" i="31"/>
  <c r="G90" i="31"/>
  <c r="G420" i="31"/>
  <c r="G326" i="31"/>
  <c r="G232" i="31"/>
  <c r="G138" i="31"/>
  <c r="G52" i="31"/>
  <c r="G444" i="31"/>
  <c r="G350" i="31"/>
  <c r="G256" i="31"/>
  <c r="G162" i="31"/>
  <c r="G74" i="31"/>
  <c r="G392" i="31"/>
  <c r="G298" i="31"/>
  <c r="G204" i="31"/>
  <c r="G110" i="31"/>
  <c r="G16" i="31"/>
  <c r="G442" i="31"/>
  <c r="G348" i="31"/>
  <c r="G254" i="31"/>
  <c r="G160" i="31"/>
  <c r="G70" i="31"/>
  <c r="G390" i="31"/>
  <c r="G296" i="31"/>
  <c r="G202" i="31"/>
  <c r="G108" i="31"/>
  <c r="G12" i="31"/>
  <c r="G412" i="31"/>
  <c r="G318" i="31"/>
  <c r="G224" i="31"/>
  <c r="G130" i="31"/>
  <c r="G48" i="31"/>
  <c r="G388" i="31"/>
  <c r="G294" i="31"/>
  <c r="G200" i="31"/>
  <c r="G106" i="31"/>
  <c r="G22" i="31"/>
  <c r="G418" i="31"/>
  <c r="G324" i="31"/>
  <c r="G230" i="31"/>
  <c r="G136" i="31"/>
  <c r="G38" i="31"/>
  <c r="G460" i="31"/>
  <c r="G366" i="31"/>
  <c r="G272" i="31"/>
  <c r="G178" i="31"/>
  <c r="G88" i="31"/>
  <c r="G416" i="31"/>
  <c r="G322" i="31"/>
  <c r="G228" i="31"/>
  <c r="G134" i="31"/>
  <c r="G46" i="31"/>
  <c r="G440" i="31"/>
  <c r="G346" i="31"/>
  <c r="G252" i="31"/>
  <c r="G158" i="31"/>
  <c r="G72" i="31"/>
  <c r="G386" i="31"/>
  <c r="G292" i="31"/>
  <c r="G198" i="31"/>
  <c r="G104" i="31"/>
  <c r="G14" i="31"/>
  <c r="G470" i="31"/>
  <c r="G376" i="31"/>
  <c r="G282" i="31"/>
  <c r="G188" i="31"/>
  <c r="G94" i="31"/>
  <c r="G430" i="31"/>
  <c r="G336" i="31"/>
  <c r="G242" i="31"/>
  <c r="G148" i="31"/>
  <c r="G54" i="31"/>
  <c r="G384" i="31"/>
  <c r="G290" i="31"/>
  <c r="G196" i="31"/>
  <c r="G102" i="31"/>
  <c r="G20" i="31"/>
  <c r="G438" i="31"/>
  <c r="G344" i="31"/>
  <c r="G250" i="31"/>
  <c r="G156" i="31"/>
  <c r="G62" i="31"/>
  <c r="G380" i="31"/>
  <c r="G286" i="31"/>
  <c r="G192" i="31"/>
  <c r="G98" i="31"/>
  <c r="G32" i="31"/>
  <c r="G414" i="31"/>
  <c r="G320" i="31"/>
  <c r="G226" i="31"/>
  <c r="G132" i="31"/>
  <c r="G36" i="31"/>
  <c r="E435" i="31"/>
  <c r="E341" i="31"/>
  <c r="E247" i="31"/>
  <c r="E153" i="31"/>
  <c r="E61" i="31"/>
  <c r="E433" i="31"/>
  <c r="E339" i="31"/>
  <c r="E245" i="31"/>
  <c r="E151" i="31"/>
  <c r="E59" i="31"/>
  <c r="E383" i="31"/>
  <c r="E289" i="31"/>
  <c r="E195" i="31"/>
  <c r="E101" i="31"/>
  <c r="E5" i="31"/>
  <c r="E459" i="31"/>
  <c r="E365" i="31"/>
  <c r="E271" i="31"/>
  <c r="E177" i="31"/>
  <c r="E69" i="31"/>
  <c r="E411" i="31"/>
  <c r="E317" i="31"/>
  <c r="E223" i="31"/>
  <c r="E129" i="31"/>
  <c r="E35" i="31"/>
  <c r="E455" i="31"/>
  <c r="E361" i="31"/>
  <c r="E267" i="31"/>
  <c r="E173" i="31"/>
  <c r="E77" i="31"/>
  <c r="E407" i="31"/>
  <c r="E313" i="31"/>
  <c r="E219" i="31"/>
  <c r="E125" i="31"/>
  <c r="E19" i="31"/>
  <c r="E457" i="31"/>
  <c r="E363" i="31"/>
  <c r="E269" i="31"/>
  <c r="E175" i="31"/>
  <c r="E67" i="31"/>
  <c r="E409" i="31"/>
  <c r="E315" i="31"/>
  <c r="E221" i="31"/>
  <c r="E127" i="31"/>
  <c r="E11" i="31"/>
  <c r="E469" i="31"/>
  <c r="E375" i="31"/>
  <c r="E281" i="31"/>
  <c r="E187" i="31"/>
  <c r="E85" i="31"/>
  <c r="E429" i="31"/>
  <c r="E335" i="31"/>
  <c r="E241" i="31"/>
  <c r="E147" i="31"/>
  <c r="E41" i="31"/>
  <c r="E467" i="31"/>
  <c r="E373" i="31"/>
  <c r="E279" i="31"/>
  <c r="E185" i="31"/>
  <c r="E87" i="31"/>
  <c r="E427" i="31"/>
  <c r="E333" i="31"/>
  <c r="E239" i="31"/>
  <c r="E145" i="31"/>
  <c r="E43" i="31"/>
  <c r="E453" i="31"/>
  <c r="E359" i="31"/>
  <c r="E265" i="31"/>
  <c r="E171" i="31"/>
  <c r="E79" i="31"/>
  <c r="E405" i="31"/>
  <c r="E311" i="31"/>
  <c r="E217" i="31"/>
  <c r="E123" i="31"/>
  <c r="E25" i="31"/>
  <c r="E425" i="31"/>
  <c r="E331" i="31"/>
  <c r="E237" i="31"/>
  <c r="E143" i="31"/>
  <c r="E45" i="31"/>
  <c r="E403" i="31"/>
  <c r="E309" i="31"/>
  <c r="E215" i="31"/>
  <c r="E121" i="31"/>
  <c r="E7" i="31"/>
  <c r="E401" i="31"/>
  <c r="E307" i="31"/>
  <c r="E213" i="31"/>
  <c r="E119" i="31"/>
  <c r="E31" i="31"/>
  <c r="E473" i="31"/>
  <c r="E379" i="31"/>
  <c r="E285" i="31"/>
  <c r="E191" i="31"/>
  <c r="E97" i="31"/>
  <c r="E437" i="31"/>
  <c r="E343" i="31"/>
  <c r="E249" i="31"/>
  <c r="E155" i="31"/>
  <c r="E57" i="31"/>
  <c r="E451" i="31"/>
  <c r="E357" i="31"/>
  <c r="E263" i="31"/>
  <c r="E169" i="31"/>
  <c r="E83" i="31"/>
  <c r="E399" i="31"/>
  <c r="E305" i="31"/>
  <c r="E211" i="31"/>
  <c r="E117" i="31"/>
  <c r="E29" i="31"/>
  <c r="E449" i="31"/>
  <c r="E355" i="31"/>
  <c r="E261" i="31"/>
  <c r="E167" i="31"/>
  <c r="E81" i="31"/>
  <c r="E397" i="31"/>
  <c r="E303" i="31"/>
  <c r="E209" i="31"/>
  <c r="E115" i="31"/>
  <c r="E27" i="31"/>
  <c r="E447" i="31"/>
  <c r="E353" i="31"/>
  <c r="E259" i="31"/>
  <c r="E165" i="31"/>
  <c r="E65" i="31"/>
  <c r="E395" i="31"/>
  <c r="E301" i="31"/>
  <c r="E207" i="31"/>
  <c r="E113" i="31"/>
  <c r="E9" i="31"/>
  <c r="E465" i="31"/>
  <c r="E371" i="31"/>
  <c r="E277" i="31"/>
  <c r="E183" i="31"/>
  <c r="E93" i="31"/>
  <c r="E423" i="31"/>
  <c r="E329" i="31"/>
  <c r="E235" i="31"/>
  <c r="E141" i="31"/>
  <c r="E51" i="31"/>
  <c r="E463" i="31"/>
  <c r="E369" i="31"/>
  <c r="E275" i="31"/>
  <c r="E181" i="31"/>
  <c r="E91" i="31"/>
  <c r="E421" i="31"/>
  <c r="E327" i="31"/>
  <c r="E233" i="31"/>
  <c r="E139" i="31"/>
  <c r="E53" i="31"/>
  <c r="E445" i="31"/>
  <c r="E351" i="31"/>
  <c r="E257" i="31"/>
  <c r="E163" i="31"/>
  <c r="E75" i="31"/>
  <c r="E393" i="31"/>
  <c r="E299" i="31"/>
  <c r="E205" i="31"/>
  <c r="E111" i="31"/>
  <c r="E17" i="31"/>
  <c r="E443" i="31"/>
  <c r="E349" i="31"/>
  <c r="E255" i="31"/>
  <c r="E161" i="31"/>
  <c r="E71" i="31"/>
  <c r="E391" i="31"/>
  <c r="E297" i="31"/>
  <c r="E203" i="31"/>
  <c r="E109" i="31"/>
  <c r="E13" i="31"/>
  <c r="E413" i="31"/>
  <c r="E319" i="31"/>
  <c r="E225" i="31"/>
  <c r="E131" i="31"/>
  <c r="E49" i="31"/>
  <c r="E389" i="31"/>
  <c r="E295" i="31"/>
  <c r="E201" i="31"/>
  <c r="E107" i="31"/>
  <c r="E23" i="31"/>
  <c r="E419" i="31"/>
  <c r="E325" i="31"/>
  <c r="E231" i="31"/>
  <c r="E137" i="31"/>
  <c r="E39" i="31"/>
  <c r="E461" i="31"/>
  <c r="E367" i="31"/>
  <c r="E273" i="31"/>
  <c r="E179" i="31"/>
  <c r="E89" i="31"/>
  <c r="E417" i="31"/>
  <c r="E323" i="31"/>
  <c r="E229" i="31"/>
  <c r="E135" i="31"/>
  <c r="E47" i="31"/>
  <c r="E441" i="31"/>
  <c r="E347" i="31"/>
  <c r="E253" i="31"/>
  <c r="E159" i="31"/>
  <c r="E73" i="31"/>
  <c r="E387" i="31"/>
  <c r="E293" i="31"/>
  <c r="E199" i="31"/>
  <c r="E105" i="31"/>
  <c r="E15" i="31"/>
  <c r="E471" i="31"/>
  <c r="E377" i="31"/>
  <c r="E283" i="31"/>
  <c r="E189" i="31"/>
  <c r="E95" i="31"/>
  <c r="E431" i="31"/>
  <c r="E337" i="31"/>
  <c r="E243" i="31"/>
  <c r="E149" i="31"/>
  <c r="E55" i="31"/>
  <c r="E385" i="31"/>
  <c r="E291" i="31"/>
  <c r="E197" i="31"/>
  <c r="E103" i="31"/>
  <c r="E21" i="31"/>
  <c r="E439" i="31"/>
  <c r="E345" i="31"/>
  <c r="E251" i="31"/>
  <c r="E157" i="31"/>
  <c r="E63" i="31"/>
  <c r="E381" i="31"/>
  <c r="E287" i="31"/>
  <c r="E193" i="31"/>
  <c r="E99" i="31"/>
  <c r="E33" i="31"/>
  <c r="E415" i="31"/>
  <c r="E321" i="31"/>
  <c r="E227" i="31"/>
  <c r="E133" i="31"/>
  <c r="E37" i="31"/>
  <c r="E434" i="31"/>
  <c r="E340" i="31"/>
  <c r="E246" i="31"/>
  <c r="E152" i="31"/>
  <c r="E60" i="31"/>
  <c r="E432" i="31"/>
  <c r="E338" i="31"/>
  <c r="E244" i="31"/>
  <c r="E150" i="31"/>
  <c r="E58" i="31"/>
  <c r="E382" i="31"/>
  <c r="E288" i="31"/>
  <c r="E194" i="31"/>
  <c r="E100" i="31"/>
  <c r="E4" i="31"/>
  <c r="E458" i="31"/>
  <c r="E364" i="31"/>
  <c r="E270" i="31"/>
  <c r="E176" i="31"/>
  <c r="E68" i="31"/>
  <c r="E410" i="31"/>
  <c r="E316" i="31"/>
  <c r="E222" i="31"/>
  <c r="E128" i="31"/>
  <c r="E34" i="31"/>
  <c r="E454" i="31"/>
  <c r="E360" i="31"/>
  <c r="E266" i="31"/>
  <c r="E172" i="31"/>
  <c r="E76" i="31"/>
  <c r="E406" i="31"/>
  <c r="E312" i="31"/>
  <c r="E218" i="31"/>
  <c r="E124" i="31"/>
  <c r="E18" i="31"/>
  <c r="E456" i="31"/>
  <c r="E362" i="31"/>
  <c r="E268" i="31"/>
  <c r="E174" i="31"/>
  <c r="E66" i="31"/>
  <c r="E408" i="31"/>
  <c r="E314" i="31"/>
  <c r="E220" i="31"/>
  <c r="E126" i="31"/>
  <c r="E10" i="31"/>
  <c r="E468" i="31"/>
  <c r="E374" i="31"/>
  <c r="E280" i="31"/>
  <c r="E186" i="31"/>
  <c r="E84" i="31"/>
  <c r="E428" i="31"/>
  <c r="E334" i="31"/>
  <c r="E240" i="31"/>
  <c r="E146" i="31"/>
  <c r="E40" i="31"/>
  <c r="E466" i="31"/>
  <c r="E372" i="31"/>
  <c r="E278" i="31"/>
  <c r="E184" i="31"/>
  <c r="E86" i="31"/>
  <c r="E426" i="31"/>
  <c r="E332" i="31"/>
  <c r="E238" i="31"/>
  <c r="E144" i="31"/>
  <c r="E42" i="31"/>
  <c r="E452" i="31"/>
  <c r="E358" i="31"/>
  <c r="E264" i="31"/>
  <c r="E170" i="31"/>
  <c r="E78" i="31"/>
  <c r="E404" i="31"/>
  <c r="E310" i="31"/>
  <c r="E216" i="31"/>
  <c r="E122" i="31"/>
  <c r="E24" i="31"/>
  <c r="E424" i="31"/>
  <c r="E330" i="31"/>
  <c r="E236" i="31"/>
  <c r="E142" i="31"/>
  <c r="E44" i="31"/>
  <c r="E402" i="31"/>
  <c r="E308" i="31"/>
  <c r="E214" i="31"/>
  <c r="E120" i="31"/>
  <c r="E6" i="31"/>
  <c r="E400" i="31"/>
  <c r="E306" i="31"/>
  <c r="E212" i="31"/>
  <c r="E118" i="31"/>
  <c r="E30" i="31"/>
  <c r="E472" i="31"/>
  <c r="E378" i="31"/>
  <c r="E284" i="31"/>
  <c r="E190" i="31"/>
  <c r="E96" i="31"/>
  <c r="E436" i="31"/>
  <c r="E342" i="31"/>
  <c r="E248" i="31"/>
  <c r="E154" i="31"/>
  <c r="E56" i="31"/>
  <c r="E450" i="31"/>
  <c r="E356" i="31"/>
  <c r="E262" i="31"/>
  <c r="E168" i="31"/>
  <c r="E82" i="31"/>
  <c r="E398" i="31"/>
  <c r="E304" i="31"/>
  <c r="E210" i="31"/>
  <c r="E116" i="31"/>
  <c r="E28" i="31"/>
  <c r="E448" i="31"/>
  <c r="E354" i="31"/>
  <c r="E260" i="31"/>
  <c r="E166" i="31"/>
  <c r="E80" i="31"/>
  <c r="E396" i="31"/>
  <c r="E302" i="31"/>
  <c r="E208" i="31"/>
  <c r="E114" i="31"/>
  <c r="E26" i="31"/>
  <c r="E446" i="31"/>
  <c r="E352" i="31"/>
  <c r="E258" i="31"/>
  <c r="E164" i="31"/>
  <c r="E64" i="31"/>
  <c r="E394" i="31"/>
  <c r="E300" i="31"/>
  <c r="E206" i="31"/>
  <c r="E112" i="31"/>
  <c r="E8" i="31"/>
  <c r="E464" i="31"/>
  <c r="E370" i="31"/>
  <c r="E276" i="31"/>
  <c r="E182" i="31"/>
  <c r="E92" i="31"/>
  <c r="E422" i="31"/>
  <c r="E328" i="31"/>
  <c r="E234" i="31"/>
  <c r="E140" i="31"/>
  <c r="E50" i="31"/>
  <c r="E462" i="31"/>
  <c r="E368" i="31"/>
  <c r="E274" i="31"/>
  <c r="E180" i="31"/>
  <c r="E90" i="31"/>
  <c r="E420" i="31"/>
  <c r="E326" i="31"/>
  <c r="E232" i="31"/>
  <c r="E138" i="31"/>
  <c r="E52" i="31"/>
  <c r="E444" i="31"/>
  <c r="E350" i="31"/>
  <c r="E256" i="31"/>
  <c r="E162" i="31"/>
  <c r="E74" i="31"/>
  <c r="E392" i="31"/>
  <c r="E298" i="31"/>
  <c r="E204" i="31"/>
  <c r="E110" i="31"/>
  <c r="E16" i="31"/>
  <c r="E442" i="31"/>
  <c r="E348" i="31"/>
  <c r="E254" i="31"/>
  <c r="E160" i="31"/>
  <c r="E70" i="31"/>
  <c r="E390" i="31"/>
  <c r="E296" i="31"/>
  <c r="E202" i="31"/>
  <c r="E108" i="31"/>
  <c r="E12" i="31"/>
  <c r="E412" i="31"/>
  <c r="E318" i="31"/>
  <c r="E224" i="31"/>
  <c r="E130" i="31"/>
  <c r="E48" i="31"/>
  <c r="E388" i="31"/>
  <c r="E294" i="31"/>
  <c r="E200" i="31"/>
  <c r="E106" i="31"/>
  <c r="E22" i="31"/>
  <c r="E418" i="31"/>
  <c r="E324" i="31"/>
  <c r="E230" i="31"/>
  <c r="E136" i="31"/>
  <c r="E38" i="31"/>
  <c r="E460" i="31"/>
  <c r="E366" i="31"/>
  <c r="E272" i="31"/>
  <c r="E178" i="31"/>
  <c r="E88" i="31"/>
  <c r="E416" i="31"/>
  <c r="E322" i="31"/>
  <c r="E228" i="31"/>
  <c r="E134" i="31"/>
  <c r="E46" i="31"/>
  <c r="E440" i="31"/>
  <c r="E346" i="31"/>
  <c r="E252" i="31"/>
  <c r="E158" i="31"/>
  <c r="E72" i="31"/>
  <c r="E386" i="31"/>
  <c r="E292" i="31"/>
  <c r="E198" i="31"/>
  <c r="E104" i="31"/>
  <c r="E14" i="31"/>
  <c r="E470" i="31"/>
  <c r="E376" i="31"/>
  <c r="E282" i="31"/>
  <c r="E188" i="31"/>
  <c r="E94" i="31"/>
  <c r="E430" i="31"/>
  <c r="E336" i="31"/>
  <c r="E242" i="31"/>
  <c r="E148" i="31"/>
  <c r="E54" i="31"/>
  <c r="E384" i="31"/>
  <c r="E290" i="31"/>
  <c r="E196" i="31"/>
  <c r="E102" i="31"/>
  <c r="E20" i="31"/>
  <c r="E438" i="31"/>
  <c r="E344" i="31"/>
  <c r="E250" i="31"/>
  <c r="E156" i="31"/>
  <c r="E62" i="31"/>
  <c r="E380" i="31"/>
  <c r="E286" i="31"/>
  <c r="E192" i="31"/>
  <c r="E98" i="31"/>
  <c r="E32" i="31"/>
  <c r="E414" i="31"/>
  <c r="E320" i="31"/>
  <c r="E226" i="31"/>
  <c r="E132" i="31"/>
  <c r="E36" i="31"/>
  <c r="O357" i="31"/>
  <c r="O249" i="31"/>
  <c r="O473" i="31"/>
  <c r="O121" i="31"/>
  <c r="O187" i="31"/>
  <c r="O269" i="31"/>
  <c r="O457" i="31"/>
  <c r="O19" i="31"/>
  <c r="K17" i="23" s="1"/>
  <c r="O365" i="31"/>
  <c r="O153" i="31"/>
  <c r="O415" i="31"/>
  <c r="O251" i="31"/>
  <c r="O413" i="31"/>
  <c r="O109" i="31"/>
  <c r="O71" i="31"/>
  <c r="O161" i="31"/>
  <c r="O113" i="31"/>
  <c r="O165" i="31"/>
  <c r="O288" i="31"/>
  <c r="O246" i="31"/>
  <c r="AY13" i="14"/>
  <c r="AY12" i="14"/>
  <c r="AY11" i="14"/>
  <c r="AY10" i="14"/>
  <c r="AY9" i="14"/>
  <c r="AZ13" i="14"/>
  <c r="AZ12" i="14"/>
  <c r="AZ11" i="14"/>
  <c r="AZ10" i="14"/>
  <c r="AZ9" i="14"/>
  <c r="C107" i="30"/>
  <c r="C118" i="30"/>
  <c r="C105" i="30"/>
  <c r="C82" i="30"/>
  <c r="D81" i="30" s="1"/>
  <c r="C44" i="30"/>
  <c r="C56" i="30"/>
  <c r="B9" i="30"/>
  <c r="F138" i="30"/>
  <c r="F105" i="30"/>
  <c r="F72" i="30"/>
  <c r="F39" i="30"/>
  <c r="F6" i="30"/>
  <c r="F138" i="29"/>
  <c r="F105" i="29"/>
  <c r="F72" i="29"/>
  <c r="F39" i="29"/>
  <c r="F34" i="29"/>
  <c r="F32" i="29"/>
  <c r="F31" i="29"/>
  <c r="F33" i="29"/>
  <c r="F27" i="29"/>
  <c r="F28" i="29"/>
  <c r="F30" i="29"/>
  <c r="F29" i="29"/>
  <c r="F26" i="29"/>
  <c r="F25" i="29"/>
  <c r="F24" i="29"/>
  <c r="F23" i="29"/>
  <c r="F22" i="29"/>
  <c r="F7" i="29"/>
  <c r="F8" i="29"/>
  <c r="F9" i="29"/>
  <c r="F10" i="29"/>
  <c r="F11" i="29"/>
  <c r="F12" i="29"/>
  <c r="F13" i="29"/>
  <c r="F14" i="29"/>
  <c r="F16" i="29"/>
  <c r="F17" i="29"/>
  <c r="F18" i="29"/>
  <c r="F19" i="29"/>
  <c r="F20" i="29"/>
  <c r="F15" i="29"/>
  <c r="F21" i="29"/>
  <c r="C29" i="18"/>
  <c r="C169" i="18"/>
  <c r="C30" i="18"/>
  <c r="C28" i="18"/>
  <c r="C26" i="18"/>
  <c r="C168" i="18"/>
  <c r="C25" i="18"/>
  <c r="C21" i="18"/>
  <c r="C20" i="18"/>
  <c r="C164" i="18"/>
  <c r="C163" i="18"/>
  <c r="C16" i="18"/>
  <c r="C158" i="18"/>
  <c r="C14" i="18"/>
  <c r="C19" i="18"/>
  <c r="C18" i="18"/>
  <c r="C17" i="18"/>
  <c r="C162" i="18"/>
  <c r="C161" i="18"/>
  <c r="C15" i="18"/>
  <c r="C13" i="18"/>
  <c r="C12" i="18"/>
  <c r="C160" i="18"/>
  <c r="C159" i="18"/>
  <c r="C11" i="18"/>
  <c r="C157" i="18"/>
  <c r="C10" i="18"/>
  <c r="C9" i="18"/>
  <c r="C8" i="18"/>
  <c r="C156" i="18"/>
  <c r="C155" i="18"/>
  <c r="C7" i="18"/>
  <c r="C6" i="18"/>
  <c r="C154" i="18"/>
  <c r="C24" i="18"/>
  <c r="C167" i="18"/>
  <c r="C34" i="18"/>
  <c r="C171" i="18"/>
  <c r="C32" i="18"/>
  <c r="C170" i="18"/>
  <c r="C33" i="18"/>
  <c r="C31" i="18"/>
  <c r="C23" i="18"/>
  <c r="C22" i="18"/>
  <c r="C166" i="18"/>
  <c r="C165" i="18"/>
  <c r="C117" i="18"/>
  <c r="C115" i="18"/>
  <c r="C222" i="18"/>
  <c r="C223" i="18"/>
  <c r="C113" i="18"/>
  <c r="C220" i="18"/>
  <c r="C111" i="18"/>
  <c r="C110" i="18"/>
  <c r="C108" i="18"/>
  <c r="C107" i="18"/>
  <c r="C217" i="18"/>
  <c r="C101" i="18"/>
  <c r="C210" i="18"/>
  <c r="C93" i="18"/>
  <c r="C105" i="18"/>
  <c r="C106" i="18"/>
  <c r="C104" i="18"/>
  <c r="C103" i="18"/>
  <c r="C216" i="18"/>
  <c r="C215" i="18"/>
  <c r="C214" i="18"/>
  <c r="C102" i="18"/>
  <c r="C213" i="18"/>
  <c r="C100" i="18"/>
  <c r="C99" i="18"/>
  <c r="C98" i="18"/>
  <c r="C212" i="18"/>
  <c r="C97" i="18"/>
  <c r="C112" i="18"/>
  <c r="C221" i="18"/>
  <c r="C211" i="18"/>
  <c r="C96" i="18"/>
  <c r="C95" i="18"/>
  <c r="C209" i="18"/>
  <c r="C94" i="18"/>
  <c r="C208" i="18"/>
  <c r="C121" i="18"/>
  <c r="C120" i="18"/>
  <c r="C225" i="18"/>
  <c r="C119" i="18"/>
  <c r="C224" i="18"/>
  <c r="C118" i="18"/>
  <c r="C114" i="18"/>
  <c r="C219" i="18"/>
  <c r="C109" i="18"/>
  <c r="C218" i="18"/>
  <c r="C205" i="18"/>
  <c r="C88" i="18"/>
  <c r="C87" i="18"/>
  <c r="C204" i="18"/>
  <c r="C84" i="18"/>
  <c r="C83" i="18"/>
  <c r="C80" i="18"/>
  <c r="C200" i="18"/>
  <c r="C79" i="18"/>
  <c r="C199" i="18"/>
  <c r="C78" i="18"/>
  <c r="C193" i="18"/>
  <c r="C71" i="18"/>
  <c r="C65" i="18"/>
  <c r="C77" i="18"/>
  <c r="C198" i="18"/>
  <c r="C76" i="18"/>
  <c r="C197" i="18"/>
  <c r="C75" i="18"/>
  <c r="C196" i="18"/>
  <c r="C74" i="18"/>
  <c r="C195" i="18"/>
  <c r="C73" i="18"/>
  <c r="C194" i="18"/>
  <c r="C72" i="18"/>
  <c r="C69" i="18"/>
  <c r="C192" i="18"/>
  <c r="C70" i="18"/>
  <c r="C191" i="18"/>
  <c r="C68" i="18"/>
  <c r="C190" i="18"/>
  <c r="C67" i="18"/>
  <c r="C66" i="18"/>
  <c r="C201" i="18"/>
  <c r="C81" i="18"/>
  <c r="C64" i="18"/>
  <c r="C207" i="18"/>
  <c r="C92" i="18"/>
  <c r="C90" i="18"/>
  <c r="C89" i="18"/>
  <c r="C206" i="18"/>
  <c r="C91" i="18"/>
  <c r="C203" i="18"/>
  <c r="C86" i="18"/>
  <c r="C202" i="18"/>
  <c r="C82" i="18"/>
  <c r="C58" i="18"/>
  <c r="C187" i="18"/>
  <c r="C59" i="18"/>
  <c r="C57" i="18"/>
  <c r="C56" i="18"/>
  <c r="C186" i="18"/>
  <c r="C54" i="18"/>
  <c r="C53" i="18"/>
  <c r="C185" i="18"/>
  <c r="C181" i="18"/>
  <c r="C49" i="18"/>
  <c r="C43" i="18"/>
  <c r="C177" i="18"/>
  <c r="C48" i="18"/>
  <c r="C180" i="18"/>
  <c r="C47" i="18"/>
  <c r="C179" i="18"/>
  <c r="C46" i="18"/>
  <c r="C178" i="18"/>
  <c r="C45" i="18"/>
  <c r="C44" i="18"/>
  <c r="C176" i="18"/>
  <c r="C42" i="18"/>
  <c r="C175" i="18"/>
  <c r="C41" i="18"/>
  <c r="C40" i="18"/>
  <c r="C39" i="18"/>
  <c r="C174" i="18"/>
  <c r="C38" i="18"/>
  <c r="C173" i="18"/>
  <c r="C37" i="18"/>
  <c r="C172" i="18"/>
  <c r="C36" i="18"/>
  <c r="C35" i="18"/>
  <c r="C51" i="18"/>
  <c r="C182" i="18"/>
  <c r="C189" i="18"/>
  <c r="C63" i="18"/>
  <c r="C188" i="18"/>
  <c r="C62" i="18"/>
  <c r="C61" i="18"/>
  <c r="C60" i="18"/>
  <c r="C184" i="18"/>
  <c r="C52" i="18"/>
  <c r="C183" i="18"/>
  <c r="C50" i="18"/>
  <c r="C136" i="18"/>
  <c r="C145" i="18"/>
  <c r="C144" i="18"/>
  <c r="C239" i="18"/>
  <c r="C142" i="18"/>
  <c r="C238" i="18"/>
  <c r="C141" i="18"/>
  <c r="C237" i="18"/>
  <c r="C140" i="18"/>
  <c r="C139" i="18"/>
  <c r="C240" i="18"/>
  <c r="C232" i="18"/>
  <c r="C131" i="18"/>
  <c r="C234" i="18"/>
  <c r="C135" i="18"/>
  <c r="C233" i="18"/>
  <c r="C241" i="18"/>
  <c r="C146" i="18"/>
  <c r="C132" i="18"/>
  <c r="C231" i="18"/>
  <c r="C130" i="18"/>
  <c r="C134" i="18"/>
  <c r="C230" i="18"/>
  <c r="C129" i="18"/>
  <c r="C229" i="18"/>
  <c r="C228" i="18"/>
  <c r="C128" i="18"/>
  <c r="C127" i="18"/>
  <c r="C133" i="18"/>
  <c r="C226" i="18"/>
  <c r="C125" i="18"/>
  <c r="C124" i="18"/>
  <c r="C126" i="18"/>
  <c r="C227" i="18"/>
  <c r="C123" i="18"/>
  <c r="C122" i="18"/>
  <c r="C243" i="18"/>
  <c r="C150" i="18"/>
  <c r="C149" i="18"/>
  <c r="C148" i="18"/>
  <c r="C242" i="18"/>
  <c r="C147" i="18"/>
  <c r="C143" i="18"/>
  <c r="C236" i="18"/>
  <c r="C235" i="18"/>
  <c r="C137" i="18"/>
  <c r="G29" i="18"/>
  <c r="D29" i="18"/>
  <c r="G169" i="18"/>
  <c r="D169" i="18"/>
  <c r="B21" i="30" s="1"/>
  <c r="G30" i="18"/>
  <c r="D30" i="18"/>
  <c r="B29" i="30" s="1"/>
  <c r="G28" i="18"/>
  <c r="D28" i="18"/>
  <c r="G26" i="18"/>
  <c r="D26" i="18"/>
  <c r="B26" i="30" s="1"/>
  <c r="G168" i="18"/>
  <c r="D168" i="18"/>
  <c r="G25" i="18"/>
  <c r="D25" i="18"/>
  <c r="B25" i="30" s="1"/>
  <c r="G21" i="18"/>
  <c r="D21" i="18"/>
  <c r="G20" i="18"/>
  <c r="D20" i="18"/>
  <c r="G164" i="18"/>
  <c r="D164" i="18"/>
  <c r="B17" i="30" s="1"/>
  <c r="G163" i="18"/>
  <c r="D163" i="18"/>
  <c r="G27" i="18"/>
  <c r="D27" i="18"/>
  <c r="G16" i="18"/>
  <c r="D16" i="18"/>
  <c r="G158" i="18"/>
  <c r="D158" i="18"/>
  <c r="G14" i="18"/>
  <c r="D14" i="18"/>
  <c r="G19" i="18"/>
  <c r="D19" i="18"/>
  <c r="G18" i="18"/>
  <c r="D18" i="18"/>
  <c r="G17" i="18"/>
  <c r="D17" i="18"/>
  <c r="G162" i="18"/>
  <c r="D162" i="18"/>
  <c r="G161" i="18"/>
  <c r="D161" i="18"/>
  <c r="G15" i="18"/>
  <c r="D15" i="18"/>
  <c r="G13" i="18"/>
  <c r="D13" i="18"/>
  <c r="G12" i="18"/>
  <c r="D12" i="18"/>
  <c r="G160" i="18"/>
  <c r="D160" i="18"/>
  <c r="G159" i="18"/>
  <c r="D159" i="18"/>
  <c r="G11" i="18"/>
  <c r="D11" i="18"/>
  <c r="G157" i="18"/>
  <c r="D157" i="18"/>
  <c r="G10" i="18"/>
  <c r="D10" i="18"/>
  <c r="G9" i="18"/>
  <c r="D9" i="18"/>
  <c r="G8" i="18"/>
  <c r="D8" i="18"/>
  <c r="G156" i="18"/>
  <c r="D156" i="18"/>
  <c r="G155" i="18"/>
  <c r="D155" i="18"/>
  <c r="G7" i="18"/>
  <c r="D7" i="18"/>
  <c r="G6" i="18"/>
  <c r="D6" i="18"/>
  <c r="G154" i="18"/>
  <c r="D154" i="18"/>
  <c r="B7" i="30" s="1"/>
  <c r="G24" i="18"/>
  <c r="D24" i="18"/>
  <c r="G167" i="18"/>
  <c r="D167" i="18"/>
  <c r="G34" i="18"/>
  <c r="D34" i="18"/>
  <c r="B34" i="30" s="1"/>
  <c r="G171" i="18"/>
  <c r="D171" i="18"/>
  <c r="G32" i="18"/>
  <c r="D32" i="18"/>
  <c r="B33" i="30" s="1"/>
  <c r="G170" i="18"/>
  <c r="D170" i="18"/>
  <c r="G33" i="18"/>
  <c r="D33" i="18"/>
  <c r="G31" i="18"/>
  <c r="D31" i="18"/>
  <c r="B31" i="30" s="1"/>
  <c r="G23" i="18"/>
  <c r="D23" i="18"/>
  <c r="G22" i="18"/>
  <c r="D22" i="18"/>
  <c r="G166" i="18"/>
  <c r="D166" i="18"/>
  <c r="G165" i="18"/>
  <c r="D165" i="18"/>
  <c r="G117" i="18"/>
  <c r="D117" i="18"/>
  <c r="G115" i="18"/>
  <c r="D115" i="18"/>
  <c r="G222" i="18"/>
  <c r="D222" i="18"/>
  <c r="G223" i="18"/>
  <c r="D223" i="18"/>
  <c r="B119" i="30" s="1"/>
  <c r="G113" i="18"/>
  <c r="D113" i="18"/>
  <c r="G220" i="18"/>
  <c r="D220" i="18"/>
  <c r="B118" i="30" s="1"/>
  <c r="G111" i="18"/>
  <c r="D111" i="18"/>
  <c r="G110" i="18"/>
  <c r="D110" i="18"/>
  <c r="G108" i="18"/>
  <c r="D108" i="18"/>
  <c r="G107" i="18"/>
  <c r="D107" i="18"/>
  <c r="G217" i="18"/>
  <c r="D217" i="18"/>
  <c r="G116" i="18"/>
  <c r="D116" i="18"/>
  <c r="G101" i="18"/>
  <c r="D101" i="18"/>
  <c r="G210" i="18"/>
  <c r="D210" i="18"/>
  <c r="B107" i="30" s="1"/>
  <c r="G93" i="18"/>
  <c r="D93" i="18"/>
  <c r="G105" i="18"/>
  <c r="D105" i="18"/>
  <c r="G106" i="18"/>
  <c r="D106" i="18"/>
  <c r="G104" i="18"/>
  <c r="D104" i="18"/>
  <c r="G103" i="18"/>
  <c r="D103" i="18"/>
  <c r="G216" i="18"/>
  <c r="D216" i="18"/>
  <c r="G215" i="18"/>
  <c r="D215" i="18"/>
  <c r="B113" i="30" s="1"/>
  <c r="G214" i="18"/>
  <c r="D214" i="18"/>
  <c r="G102" i="18"/>
  <c r="D102" i="18"/>
  <c r="G213" i="18"/>
  <c r="D213" i="18"/>
  <c r="B110" i="30" s="1"/>
  <c r="G100" i="18"/>
  <c r="D100" i="18"/>
  <c r="G99" i="18"/>
  <c r="D99" i="18"/>
  <c r="G98" i="18"/>
  <c r="D98" i="18"/>
  <c r="G212" i="18"/>
  <c r="D212" i="18"/>
  <c r="G97" i="18"/>
  <c r="D97" i="18"/>
  <c r="G112" i="18"/>
  <c r="D112" i="18"/>
  <c r="G221" i="18"/>
  <c r="D221" i="18"/>
  <c r="G211" i="18"/>
  <c r="D211" i="18"/>
  <c r="B108" i="30" s="1"/>
  <c r="G96" i="18"/>
  <c r="D96" i="18"/>
  <c r="G95" i="18"/>
  <c r="D95" i="18"/>
  <c r="G209" i="18"/>
  <c r="D209" i="18"/>
  <c r="B106" i="30" s="1"/>
  <c r="G94" i="18"/>
  <c r="D94" i="18"/>
  <c r="G208" i="18"/>
  <c r="D208" i="18"/>
  <c r="B105" i="30" s="1"/>
  <c r="G121" i="18"/>
  <c r="D121" i="18"/>
  <c r="G120" i="18"/>
  <c r="D120" i="18"/>
  <c r="G225" i="18"/>
  <c r="D225" i="18"/>
  <c r="B122" i="30" s="1"/>
  <c r="G119" i="18"/>
  <c r="D119" i="18"/>
  <c r="G224" i="18"/>
  <c r="D224" i="18"/>
  <c r="B121" i="30" s="1"/>
  <c r="G118" i="18"/>
  <c r="D118" i="18"/>
  <c r="G114" i="18"/>
  <c r="D114" i="18"/>
  <c r="G219" i="18"/>
  <c r="D219" i="18"/>
  <c r="G109" i="18"/>
  <c r="D109" i="18"/>
  <c r="G218" i="18"/>
  <c r="D218" i="18"/>
  <c r="B116" i="30" s="1"/>
  <c r="G85" i="18"/>
  <c r="D85" i="18"/>
  <c r="G205" i="18"/>
  <c r="D205" i="18"/>
  <c r="B87" i="30" s="1"/>
  <c r="G88" i="18"/>
  <c r="D88" i="18"/>
  <c r="G87" i="18"/>
  <c r="D87" i="18"/>
  <c r="G204" i="18"/>
  <c r="D204" i="18"/>
  <c r="B85" i="30" s="1"/>
  <c r="G84" i="18"/>
  <c r="D84" i="18"/>
  <c r="G83" i="18"/>
  <c r="D83" i="18"/>
  <c r="G80" i="18"/>
  <c r="D80" i="18"/>
  <c r="G200" i="18"/>
  <c r="D200" i="18"/>
  <c r="G79" i="18"/>
  <c r="D79" i="18"/>
  <c r="G199" i="18"/>
  <c r="D199" i="18"/>
  <c r="G78" i="18"/>
  <c r="D78" i="18"/>
  <c r="G193" i="18"/>
  <c r="D193" i="18"/>
  <c r="B76" i="30" s="1"/>
  <c r="G71" i="18"/>
  <c r="D71" i="18"/>
  <c r="G65" i="18"/>
  <c r="D65" i="18"/>
  <c r="G77" i="18"/>
  <c r="D77" i="18"/>
  <c r="G198" i="18"/>
  <c r="D198" i="18"/>
  <c r="B81" i="30" s="1"/>
  <c r="G76" i="18"/>
  <c r="D76" i="18"/>
  <c r="G197" i="18"/>
  <c r="D197" i="18"/>
  <c r="G75" i="18"/>
  <c r="D75" i="18"/>
  <c r="G196" i="18"/>
  <c r="D196" i="18"/>
  <c r="B79" i="30" s="1"/>
  <c r="G74" i="18"/>
  <c r="D74" i="18"/>
  <c r="G195" i="18"/>
  <c r="D195" i="18"/>
  <c r="G73" i="18"/>
  <c r="D73" i="18"/>
  <c r="G194" i="18"/>
  <c r="D194" i="18"/>
  <c r="B77" i="30" s="1"/>
  <c r="G72" i="18"/>
  <c r="D72" i="18"/>
  <c r="G69" i="18"/>
  <c r="D69" i="18"/>
  <c r="G192" i="18"/>
  <c r="D192" i="18"/>
  <c r="B75" i="30" s="1"/>
  <c r="G70" i="18"/>
  <c r="D70" i="18"/>
  <c r="G191" i="18"/>
  <c r="D191" i="18"/>
  <c r="G68" i="18"/>
  <c r="D68" i="18"/>
  <c r="G190" i="18"/>
  <c r="D190" i="18"/>
  <c r="G67" i="18"/>
  <c r="D67" i="18"/>
  <c r="G66" i="18"/>
  <c r="D66" i="18"/>
  <c r="G201" i="18"/>
  <c r="D201" i="18"/>
  <c r="B72" i="30" s="1"/>
  <c r="G81" i="18"/>
  <c r="D81" i="18"/>
  <c r="G64" i="18"/>
  <c r="D64" i="18"/>
  <c r="B72" i="29" s="1"/>
  <c r="G207" i="18"/>
  <c r="D207" i="18"/>
  <c r="B89" i="30" s="1"/>
  <c r="G92" i="18"/>
  <c r="D92" i="18"/>
  <c r="G90" i="18"/>
  <c r="D90" i="18"/>
  <c r="G89" i="18"/>
  <c r="D89" i="18"/>
  <c r="G206" i="18"/>
  <c r="D206" i="18"/>
  <c r="B88" i="30" s="1"/>
  <c r="G91" i="18"/>
  <c r="D91" i="18"/>
  <c r="G203" i="18"/>
  <c r="D203" i="18"/>
  <c r="G86" i="18"/>
  <c r="D86" i="18"/>
  <c r="G202" i="18"/>
  <c r="D202" i="18"/>
  <c r="G82" i="18"/>
  <c r="D82" i="18"/>
  <c r="G58" i="18"/>
  <c r="D58" i="18"/>
  <c r="G187" i="18"/>
  <c r="D187" i="18"/>
  <c r="G59" i="18"/>
  <c r="D59" i="18"/>
  <c r="G57" i="18"/>
  <c r="D57" i="18"/>
  <c r="G56" i="18"/>
  <c r="D56" i="18"/>
  <c r="G186" i="18"/>
  <c r="D186" i="18"/>
  <c r="G54" i="18"/>
  <c r="D54" i="18"/>
  <c r="G53" i="18"/>
  <c r="D53" i="18"/>
  <c r="G185" i="18"/>
  <c r="D185" i="18"/>
  <c r="G181" i="18"/>
  <c r="D181" i="18"/>
  <c r="G49" i="18"/>
  <c r="D49" i="18"/>
  <c r="G55" i="18"/>
  <c r="D55" i="18"/>
  <c r="G43" i="18"/>
  <c r="D43" i="18"/>
  <c r="G177" i="18"/>
  <c r="D177" i="18"/>
  <c r="B45" i="30" s="1"/>
  <c r="G48" i="18"/>
  <c r="D48" i="18"/>
  <c r="G180" i="18"/>
  <c r="D180" i="18"/>
  <c r="G47" i="18"/>
  <c r="D47" i="18"/>
  <c r="G179" i="18"/>
  <c r="D179" i="18"/>
  <c r="B47" i="30" s="1"/>
  <c r="G46" i="18"/>
  <c r="D46" i="18"/>
  <c r="G178" i="18"/>
  <c r="D178" i="18"/>
  <c r="G45" i="18"/>
  <c r="D45" i="18"/>
  <c r="G44" i="18"/>
  <c r="D44" i="18"/>
  <c r="G176" i="18"/>
  <c r="D176" i="18"/>
  <c r="G42" i="18"/>
  <c r="D42" i="18"/>
  <c r="G175" i="18"/>
  <c r="D175" i="18"/>
  <c r="B43" i="30" s="1"/>
  <c r="G41" i="18"/>
  <c r="D41" i="18"/>
  <c r="G40" i="18"/>
  <c r="D40" i="18"/>
  <c r="G39" i="18"/>
  <c r="D39" i="18"/>
  <c r="G174" i="18"/>
  <c r="D174" i="18"/>
  <c r="G38" i="18"/>
  <c r="D38" i="18"/>
  <c r="G173" i="18"/>
  <c r="D173" i="18"/>
  <c r="B41" i="30" s="1"/>
  <c r="G37" i="18"/>
  <c r="D37" i="18"/>
  <c r="G172" i="18"/>
  <c r="D172" i="18"/>
  <c r="B40" i="30" s="1"/>
  <c r="G36" i="18"/>
  <c r="D36" i="18"/>
  <c r="G35" i="18"/>
  <c r="D35" i="18"/>
  <c r="G51" i="18"/>
  <c r="D51" i="18"/>
  <c r="B39" i="29" s="1"/>
  <c r="G182" i="18"/>
  <c r="D182" i="18"/>
  <c r="B39" i="30" s="1"/>
  <c r="G189" i="18"/>
  <c r="D189" i="18"/>
  <c r="G63" i="18"/>
  <c r="D63" i="18"/>
  <c r="G188" i="18"/>
  <c r="D188" i="18"/>
  <c r="G62" i="18"/>
  <c r="D62" i="18"/>
  <c r="G61" i="18"/>
  <c r="D61" i="18"/>
  <c r="G60" i="18"/>
  <c r="D60" i="18"/>
  <c r="G184" i="18"/>
  <c r="D184" i="18"/>
  <c r="B51" i="30" s="1"/>
  <c r="G52" i="18"/>
  <c r="D52" i="18"/>
  <c r="G183" i="18"/>
  <c r="D183" i="18"/>
  <c r="B50" i="30" s="1"/>
  <c r="G50" i="18"/>
  <c r="D50" i="18"/>
  <c r="G136" i="18"/>
  <c r="D136" i="18"/>
  <c r="G145" i="18"/>
  <c r="D145" i="18"/>
  <c r="G144" i="18"/>
  <c r="D144" i="18"/>
  <c r="G239" i="18"/>
  <c r="D239" i="18"/>
  <c r="G142" i="18"/>
  <c r="D142" i="18"/>
  <c r="G238" i="18"/>
  <c r="D238" i="18"/>
  <c r="G141" i="18"/>
  <c r="D141" i="18"/>
  <c r="G237" i="18"/>
  <c r="D237" i="18"/>
  <c r="B151" i="30" s="1"/>
  <c r="G140" i="18"/>
  <c r="D140" i="18"/>
  <c r="G139" i="18"/>
  <c r="D139" i="18"/>
  <c r="G240" i="18"/>
  <c r="D240" i="18"/>
  <c r="G138" i="18"/>
  <c r="D138" i="18"/>
  <c r="G232" i="18"/>
  <c r="D232" i="18"/>
  <c r="B144" i="30" s="1"/>
  <c r="G131" i="18"/>
  <c r="D131" i="18"/>
  <c r="G234" i="18"/>
  <c r="D234" i="18"/>
  <c r="B147" i="30" s="1"/>
  <c r="G135" i="18"/>
  <c r="D135" i="18"/>
  <c r="G233" i="18"/>
  <c r="D233" i="18"/>
  <c r="B146" i="30" s="1"/>
  <c r="G241" i="18"/>
  <c r="D241" i="18"/>
  <c r="B145" i="30" s="1"/>
  <c r="G146" i="18"/>
  <c r="D146" i="18"/>
  <c r="G132" i="18"/>
  <c r="D132" i="18"/>
  <c r="G231" i="18"/>
  <c r="D231" i="18"/>
  <c r="B143" i="30" s="1"/>
  <c r="G130" i="18"/>
  <c r="D130" i="18"/>
  <c r="G134" i="18"/>
  <c r="D134" i="18"/>
  <c r="G230" i="18"/>
  <c r="D230" i="18"/>
  <c r="B142" i="30" s="1"/>
  <c r="G129" i="18"/>
  <c r="D129" i="18"/>
  <c r="G229" i="18"/>
  <c r="D229" i="18"/>
  <c r="B141" i="30" s="1"/>
  <c r="G228" i="18"/>
  <c r="D228" i="18"/>
  <c r="B140" i="30" s="1"/>
  <c r="G128" i="18"/>
  <c r="D128" i="18"/>
  <c r="G127" i="18"/>
  <c r="D127" i="18"/>
  <c r="G133" i="18"/>
  <c r="D133" i="18"/>
  <c r="G226" i="18"/>
  <c r="D226" i="18"/>
  <c r="B139" i="30" s="1"/>
  <c r="G125" i="18"/>
  <c r="D125" i="18"/>
  <c r="G124" i="18"/>
  <c r="D124" i="18"/>
  <c r="G126" i="18"/>
  <c r="D126" i="18"/>
  <c r="G227" i="18"/>
  <c r="D227" i="18"/>
  <c r="G123" i="18"/>
  <c r="D123" i="18"/>
  <c r="G122" i="18"/>
  <c r="D122" i="18"/>
  <c r="B138" i="29" s="1"/>
  <c r="G243" i="18"/>
  <c r="D243" i="18"/>
  <c r="B155" i="30" s="1"/>
  <c r="G150" i="18"/>
  <c r="D150" i="18"/>
  <c r="G149" i="18"/>
  <c r="D149" i="18"/>
  <c r="G148" i="18"/>
  <c r="D148" i="18"/>
  <c r="G242" i="18"/>
  <c r="D242" i="18"/>
  <c r="B154" i="30" s="1"/>
  <c r="G147" i="18"/>
  <c r="D147" i="18"/>
  <c r="G143" i="18"/>
  <c r="D143" i="18"/>
  <c r="G236" i="18"/>
  <c r="D236" i="18"/>
  <c r="B150" i="30" s="1"/>
  <c r="G235" i="18"/>
  <c r="D235" i="18"/>
  <c r="G137" i="18"/>
  <c r="D137" i="18"/>
  <c r="J149" i="18"/>
  <c r="J118" i="18"/>
  <c r="J89" i="18"/>
  <c r="J61" i="18"/>
  <c r="J33" i="18"/>
  <c r="J148" i="18"/>
  <c r="J121" i="18"/>
  <c r="J90" i="18"/>
  <c r="J60" i="18"/>
  <c r="J31" i="18"/>
  <c r="J122" i="18"/>
  <c r="I138" i="29" s="1"/>
  <c r="J99" i="18"/>
  <c r="J66" i="18"/>
  <c r="J35" i="18"/>
  <c r="J7" i="18"/>
  <c r="J236" i="18"/>
  <c r="J219" i="18"/>
  <c r="J202" i="18"/>
  <c r="J183" i="18"/>
  <c r="J165" i="18"/>
  <c r="J143" i="18"/>
  <c r="J114" i="18"/>
  <c r="J82" i="18"/>
  <c r="J50" i="18"/>
  <c r="J23" i="18"/>
  <c r="J231" i="18"/>
  <c r="J216" i="18"/>
  <c r="J197" i="18"/>
  <c r="J173" i="18"/>
  <c r="J156" i="18"/>
  <c r="J130" i="18"/>
  <c r="J104" i="18"/>
  <c r="J75" i="18"/>
  <c r="J37" i="18"/>
  <c r="J10" i="18"/>
  <c r="J227" i="18"/>
  <c r="I138" i="30" s="1"/>
  <c r="J212" i="18"/>
  <c r="J194" i="18"/>
  <c r="J174" i="18"/>
  <c r="J155" i="18"/>
  <c r="J134" i="18"/>
  <c r="J100" i="18"/>
  <c r="J72" i="18"/>
  <c r="J38" i="18"/>
  <c r="J9" i="18"/>
  <c r="J239" i="18"/>
  <c r="J217" i="18"/>
  <c r="J200" i="18"/>
  <c r="J185" i="18"/>
  <c r="J163" i="18"/>
  <c r="J142" i="18"/>
  <c r="J107" i="18"/>
  <c r="J80" i="18"/>
  <c r="J53" i="18"/>
  <c r="J21" i="18"/>
  <c r="J240" i="18"/>
  <c r="J223" i="18"/>
  <c r="J204" i="18"/>
  <c r="J187" i="18"/>
  <c r="J169" i="18"/>
  <c r="J136" i="18"/>
  <c r="J117" i="18"/>
  <c r="J87" i="18"/>
  <c r="J58" i="18"/>
  <c r="J29" i="18"/>
  <c r="J234" i="18"/>
  <c r="J213" i="18"/>
  <c r="J195" i="18"/>
  <c r="J175" i="18"/>
  <c r="J157" i="18"/>
  <c r="J123" i="18"/>
  <c r="J102" i="18"/>
  <c r="J73" i="18"/>
  <c r="J41" i="18"/>
  <c r="J11" i="18"/>
  <c r="J144" i="18"/>
  <c r="J110" i="18"/>
  <c r="J83" i="18"/>
  <c r="J57" i="18"/>
  <c r="J28" i="18"/>
  <c r="J133" i="18"/>
  <c r="J98" i="18"/>
  <c r="J69" i="18"/>
  <c r="J39" i="18"/>
  <c r="J8" i="18"/>
  <c r="J124" i="18"/>
  <c r="J97" i="18"/>
  <c r="J64" i="18"/>
  <c r="I72" i="29" s="1"/>
  <c r="J44" i="18"/>
  <c r="J15" i="18"/>
  <c r="J242" i="18"/>
  <c r="J225" i="18"/>
  <c r="J207" i="18"/>
  <c r="J189" i="18"/>
  <c r="J171" i="18"/>
  <c r="J147" i="18"/>
  <c r="J120" i="18"/>
  <c r="J92" i="18"/>
  <c r="J63" i="18"/>
  <c r="J34" i="18"/>
  <c r="J230" i="18"/>
  <c r="J209" i="18"/>
  <c r="J191" i="18"/>
  <c r="J180" i="18"/>
  <c r="J160" i="18"/>
  <c r="J129" i="18"/>
  <c r="J95" i="18"/>
  <c r="J68" i="18"/>
  <c r="J47" i="18"/>
  <c r="J13" i="18"/>
  <c r="J226" i="18"/>
  <c r="J208" i="18"/>
  <c r="I105" i="30" s="1"/>
  <c r="J192" i="18"/>
  <c r="J179" i="18"/>
  <c r="J159" i="18"/>
  <c r="J125" i="18"/>
  <c r="J94" i="18"/>
  <c r="J70" i="18"/>
  <c r="J46" i="18"/>
  <c r="J12" i="18"/>
  <c r="J241" i="18"/>
  <c r="J221" i="18"/>
  <c r="J201" i="18"/>
  <c r="J182" i="18"/>
  <c r="J167" i="18"/>
  <c r="J146" i="18"/>
  <c r="J112" i="18"/>
  <c r="J81" i="18"/>
  <c r="J51" i="18"/>
  <c r="J24" i="18"/>
  <c r="J238" i="18"/>
  <c r="J222" i="18"/>
  <c r="J199" i="18"/>
  <c r="J181" i="18"/>
  <c r="J164" i="18"/>
  <c r="J141" i="18"/>
  <c r="J115" i="18"/>
  <c r="J78" i="18"/>
  <c r="J49" i="18"/>
  <c r="J20" i="18"/>
  <c r="J237" i="18"/>
  <c r="J220" i="18"/>
  <c r="J205" i="18"/>
  <c r="J186" i="18"/>
  <c r="J168" i="18"/>
  <c r="J145" i="18"/>
  <c r="J113" i="18"/>
  <c r="J88" i="18"/>
  <c r="J56" i="18"/>
  <c r="J26" i="18"/>
  <c r="J229" i="18"/>
  <c r="J214" i="18"/>
  <c r="J196" i="18"/>
  <c r="J176" i="18"/>
  <c r="J161" i="18"/>
  <c r="J135" i="18"/>
  <c r="J105" i="18"/>
  <c r="J74" i="18"/>
  <c r="J42" i="18"/>
  <c r="J19" i="18"/>
  <c r="J228" i="18"/>
  <c r="J211" i="18"/>
  <c r="J190" i="18"/>
  <c r="J172" i="18"/>
  <c r="J154" i="18"/>
  <c r="J128" i="18"/>
  <c r="J96" i="18"/>
  <c r="J67" i="18"/>
  <c r="J36" i="18"/>
  <c r="J6" i="18"/>
  <c r="J140" i="18"/>
  <c r="J111" i="18"/>
  <c r="J84" i="18"/>
  <c r="J59" i="18"/>
  <c r="J30" i="18"/>
  <c r="J132" i="18"/>
  <c r="J106" i="18"/>
  <c r="J77" i="18"/>
  <c r="J40" i="18"/>
  <c r="J17" i="18"/>
  <c r="J139" i="18"/>
  <c r="J108" i="18"/>
  <c r="J79" i="18"/>
  <c r="J54" i="18"/>
  <c r="J25" i="18"/>
  <c r="J235" i="18"/>
  <c r="J218" i="18"/>
  <c r="J203" i="18"/>
  <c r="J184" i="18"/>
  <c r="J166" i="18"/>
  <c r="J137" i="18"/>
  <c r="J109" i="18"/>
  <c r="J86" i="18"/>
  <c r="J52" i="18"/>
  <c r="J22" i="18"/>
  <c r="J233" i="18"/>
  <c r="J215" i="18"/>
  <c r="J198" i="18"/>
  <c r="J178" i="18"/>
  <c r="J162" i="18"/>
  <c r="J127" i="18"/>
  <c r="J103" i="18"/>
  <c r="J76" i="18"/>
  <c r="J45" i="18"/>
  <c r="J18" i="18"/>
  <c r="J243" i="18"/>
  <c r="J224" i="18"/>
  <c r="J206" i="18"/>
  <c r="J188" i="18"/>
  <c r="J170" i="18"/>
  <c r="J150" i="18"/>
  <c r="J119" i="18"/>
  <c r="J91" i="18"/>
  <c r="J62" i="18"/>
  <c r="J32" i="18"/>
  <c r="J126" i="18"/>
  <c r="J93" i="18"/>
  <c r="J65" i="18"/>
  <c r="J48" i="18"/>
  <c r="J14" i="18"/>
  <c r="J232" i="18"/>
  <c r="J210" i="18"/>
  <c r="J193" i="18"/>
  <c r="J177" i="18"/>
  <c r="J158" i="18"/>
  <c r="J131" i="18"/>
  <c r="J101" i="18"/>
  <c r="J71" i="18"/>
  <c r="J43" i="18"/>
  <c r="J16" i="18"/>
  <c r="J138" i="18"/>
  <c r="J116" i="18"/>
  <c r="J85" i="18"/>
  <c r="J55" i="18"/>
  <c r="J27" i="18"/>
  <c r="I149" i="18"/>
  <c r="I118" i="18"/>
  <c r="I89" i="18"/>
  <c r="I61" i="18"/>
  <c r="I33" i="18"/>
  <c r="I148" i="18"/>
  <c r="I121" i="18"/>
  <c r="I90" i="18"/>
  <c r="I60" i="18"/>
  <c r="I31" i="18"/>
  <c r="I122" i="18"/>
  <c r="H138" i="29" s="1"/>
  <c r="I99" i="18"/>
  <c r="I66" i="18"/>
  <c r="I35" i="18"/>
  <c r="I7" i="18"/>
  <c r="I236" i="18"/>
  <c r="I219" i="18"/>
  <c r="I202" i="18"/>
  <c r="I183" i="18"/>
  <c r="I165" i="18"/>
  <c r="I143" i="18"/>
  <c r="I114" i="18"/>
  <c r="I82" i="18"/>
  <c r="I50" i="18"/>
  <c r="I23" i="18"/>
  <c r="I231" i="18"/>
  <c r="I216" i="18"/>
  <c r="I197" i="18"/>
  <c r="I173" i="18"/>
  <c r="I156" i="18"/>
  <c r="I130" i="18"/>
  <c r="I104" i="18"/>
  <c r="I75" i="18"/>
  <c r="I37" i="18"/>
  <c r="I10" i="18"/>
  <c r="I227" i="18"/>
  <c r="I212" i="18"/>
  <c r="I194" i="18"/>
  <c r="I174" i="18"/>
  <c r="I155" i="18"/>
  <c r="I134" i="18"/>
  <c r="I100" i="18"/>
  <c r="I72" i="18"/>
  <c r="I38" i="18"/>
  <c r="I9" i="18"/>
  <c r="I239" i="18"/>
  <c r="I217" i="18"/>
  <c r="I200" i="18"/>
  <c r="I185" i="18"/>
  <c r="I163" i="18"/>
  <c r="I142" i="18"/>
  <c r="I107" i="18"/>
  <c r="I80" i="18"/>
  <c r="I53" i="18"/>
  <c r="I21" i="18"/>
  <c r="I240" i="18"/>
  <c r="I223" i="18"/>
  <c r="I204" i="18"/>
  <c r="I187" i="18"/>
  <c r="I169" i="18"/>
  <c r="I136" i="18"/>
  <c r="I117" i="18"/>
  <c r="I87" i="18"/>
  <c r="I58" i="18"/>
  <c r="I29" i="18"/>
  <c r="I234" i="18"/>
  <c r="I213" i="18"/>
  <c r="I195" i="18"/>
  <c r="I175" i="18"/>
  <c r="I157" i="18"/>
  <c r="I123" i="18"/>
  <c r="I102" i="18"/>
  <c r="I73" i="18"/>
  <c r="I41" i="18"/>
  <c r="I11" i="18"/>
  <c r="I144" i="18"/>
  <c r="I110" i="18"/>
  <c r="I83" i="18"/>
  <c r="I57" i="18"/>
  <c r="I28" i="18"/>
  <c r="I133" i="18"/>
  <c r="I98" i="18"/>
  <c r="I69" i="18"/>
  <c r="I39" i="18"/>
  <c r="I8" i="18"/>
  <c r="I124" i="18"/>
  <c r="I97" i="18"/>
  <c r="I64" i="18"/>
  <c r="H72" i="29" s="1"/>
  <c r="I44" i="18"/>
  <c r="I15" i="18"/>
  <c r="I242" i="18"/>
  <c r="I225" i="18"/>
  <c r="I207" i="18"/>
  <c r="I189" i="18"/>
  <c r="I171" i="18"/>
  <c r="I147" i="18"/>
  <c r="I120" i="18"/>
  <c r="I92" i="18"/>
  <c r="I63" i="18"/>
  <c r="I34" i="18"/>
  <c r="I230" i="18"/>
  <c r="I209" i="18"/>
  <c r="I191" i="18"/>
  <c r="I180" i="18"/>
  <c r="I160" i="18"/>
  <c r="I129" i="18"/>
  <c r="I95" i="18"/>
  <c r="I68" i="18"/>
  <c r="I47" i="18"/>
  <c r="I13" i="18"/>
  <c r="I226" i="18"/>
  <c r="I208" i="18"/>
  <c r="H105" i="30" s="1"/>
  <c r="I192" i="18"/>
  <c r="I179" i="18"/>
  <c r="I159" i="18"/>
  <c r="I125" i="18"/>
  <c r="I94" i="18"/>
  <c r="I70" i="18"/>
  <c r="I46" i="18"/>
  <c r="I12" i="18"/>
  <c r="I241" i="18"/>
  <c r="I221" i="18"/>
  <c r="I201" i="18"/>
  <c r="I182" i="18"/>
  <c r="I167" i="18"/>
  <c r="H6" i="30" s="1"/>
  <c r="I146" i="18"/>
  <c r="I112" i="18"/>
  <c r="I81" i="18"/>
  <c r="I51" i="18"/>
  <c r="H39" i="29" s="1"/>
  <c r="I24" i="18"/>
  <c r="I238" i="18"/>
  <c r="I222" i="18"/>
  <c r="I199" i="18"/>
  <c r="I181" i="18"/>
  <c r="I164" i="18"/>
  <c r="I141" i="18"/>
  <c r="I115" i="18"/>
  <c r="I78" i="18"/>
  <c r="I49" i="18"/>
  <c r="I20" i="18"/>
  <c r="I237" i="18"/>
  <c r="I220" i="18"/>
  <c r="I205" i="18"/>
  <c r="I186" i="18"/>
  <c r="I168" i="18"/>
  <c r="I145" i="18"/>
  <c r="I113" i="18"/>
  <c r="I88" i="18"/>
  <c r="I56" i="18"/>
  <c r="I26" i="18"/>
  <c r="I229" i="18"/>
  <c r="I214" i="18"/>
  <c r="I196" i="18"/>
  <c r="I176" i="18"/>
  <c r="I161" i="18"/>
  <c r="I135" i="18"/>
  <c r="I105" i="18"/>
  <c r="I74" i="18"/>
  <c r="I42" i="18"/>
  <c r="I19" i="18"/>
  <c r="I228" i="18"/>
  <c r="I211" i="18"/>
  <c r="I190" i="18"/>
  <c r="I172" i="18"/>
  <c r="I154" i="18"/>
  <c r="I128" i="18"/>
  <c r="I96" i="18"/>
  <c r="I67" i="18"/>
  <c r="I36" i="18"/>
  <c r="I6" i="18"/>
  <c r="I140" i="18"/>
  <c r="I111" i="18"/>
  <c r="I84" i="18"/>
  <c r="I59" i="18"/>
  <c r="I30" i="18"/>
  <c r="I132" i="18"/>
  <c r="I106" i="18"/>
  <c r="I77" i="18"/>
  <c r="I40" i="18"/>
  <c r="I17" i="18"/>
  <c r="I139" i="18"/>
  <c r="I108" i="18"/>
  <c r="I79" i="18"/>
  <c r="I54" i="18"/>
  <c r="I25" i="18"/>
  <c r="I235" i="18"/>
  <c r="I218" i="18"/>
  <c r="I203" i="18"/>
  <c r="I184" i="18"/>
  <c r="I166" i="18"/>
  <c r="I137" i="18"/>
  <c r="I109" i="18"/>
  <c r="I86" i="18"/>
  <c r="I52" i="18"/>
  <c r="I22" i="18"/>
  <c r="I233" i="18"/>
  <c r="I215" i="18"/>
  <c r="I198" i="18"/>
  <c r="I178" i="18"/>
  <c r="I162" i="18"/>
  <c r="I127" i="18"/>
  <c r="I103" i="18"/>
  <c r="I76" i="18"/>
  <c r="I45" i="18"/>
  <c r="I18" i="18"/>
  <c r="I243" i="18"/>
  <c r="I224" i="18"/>
  <c r="I206" i="18"/>
  <c r="I188" i="18"/>
  <c r="I170" i="18"/>
  <c r="I150" i="18"/>
  <c r="I119" i="18"/>
  <c r="I91" i="18"/>
  <c r="I62" i="18"/>
  <c r="I32" i="18"/>
  <c r="I126" i="18"/>
  <c r="I93" i="18"/>
  <c r="I65" i="18"/>
  <c r="I48" i="18"/>
  <c r="I14" i="18"/>
  <c r="I232" i="18"/>
  <c r="I210" i="18"/>
  <c r="I193" i="18"/>
  <c r="I177" i="18"/>
  <c r="I158" i="18"/>
  <c r="I131" i="18"/>
  <c r="I101" i="18"/>
  <c r="I71" i="18"/>
  <c r="I43" i="18"/>
  <c r="I16" i="18"/>
  <c r="I138" i="18"/>
  <c r="I116" i="18"/>
  <c r="I85" i="18"/>
  <c r="I55" i="18"/>
  <c r="I27" i="18"/>
  <c r="H149" i="18"/>
  <c r="H118" i="18"/>
  <c r="H89" i="18"/>
  <c r="H61" i="18"/>
  <c r="H33" i="18"/>
  <c r="H148" i="18"/>
  <c r="H121" i="18"/>
  <c r="H90" i="18"/>
  <c r="H60" i="18"/>
  <c r="H31" i="18"/>
  <c r="H122" i="18"/>
  <c r="G138" i="29" s="1"/>
  <c r="H99" i="18"/>
  <c r="H66" i="18"/>
  <c r="H35" i="18"/>
  <c r="H7" i="18"/>
  <c r="H236" i="18"/>
  <c r="H219" i="18"/>
  <c r="H202" i="18"/>
  <c r="H183" i="18"/>
  <c r="H165" i="18"/>
  <c r="H143" i="18"/>
  <c r="H114" i="18"/>
  <c r="H82" i="18"/>
  <c r="H50" i="18"/>
  <c r="H23" i="18"/>
  <c r="H231" i="18"/>
  <c r="H216" i="18"/>
  <c r="H197" i="18"/>
  <c r="H173" i="18"/>
  <c r="H156" i="18"/>
  <c r="H130" i="18"/>
  <c r="H104" i="18"/>
  <c r="H75" i="18"/>
  <c r="H37" i="18"/>
  <c r="H10" i="18"/>
  <c r="H227" i="18"/>
  <c r="H212" i="18"/>
  <c r="H194" i="18"/>
  <c r="H174" i="18"/>
  <c r="H155" i="18"/>
  <c r="H134" i="18"/>
  <c r="H100" i="18"/>
  <c r="H72" i="18"/>
  <c r="H38" i="18"/>
  <c r="H9" i="18"/>
  <c r="H239" i="18"/>
  <c r="H217" i="18"/>
  <c r="H200" i="18"/>
  <c r="H185" i="18"/>
  <c r="H163" i="18"/>
  <c r="H142" i="18"/>
  <c r="H107" i="18"/>
  <c r="H80" i="18"/>
  <c r="H53" i="18"/>
  <c r="H21" i="18"/>
  <c r="H240" i="18"/>
  <c r="H223" i="18"/>
  <c r="H204" i="18"/>
  <c r="H187" i="18"/>
  <c r="H169" i="18"/>
  <c r="H136" i="18"/>
  <c r="H117" i="18"/>
  <c r="H87" i="18"/>
  <c r="H58" i="18"/>
  <c r="H29" i="18"/>
  <c r="H234" i="18"/>
  <c r="H213" i="18"/>
  <c r="H195" i="18"/>
  <c r="H175" i="18"/>
  <c r="H157" i="18"/>
  <c r="H123" i="18"/>
  <c r="H102" i="18"/>
  <c r="H73" i="18"/>
  <c r="H41" i="18"/>
  <c r="H11" i="18"/>
  <c r="H144" i="18"/>
  <c r="H110" i="18"/>
  <c r="H83" i="18"/>
  <c r="H57" i="18"/>
  <c r="H28" i="18"/>
  <c r="H133" i="18"/>
  <c r="H98" i="18"/>
  <c r="H69" i="18"/>
  <c r="H39" i="18"/>
  <c r="H8" i="18"/>
  <c r="H124" i="18"/>
  <c r="H97" i="18"/>
  <c r="H64" i="18"/>
  <c r="G72" i="29" s="1"/>
  <c r="H44" i="18"/>
  <c r="H15" i="18"/>
  <c r="H242" i="18"/>
  <c r="H225" i="18"/>
  <c r="H207" i="18"/>
  <c r="H189" i="18"/>
  <c r="H171" i="18"/>
  <c r="H147" i="18"/>
  <c r="H120" i="18"/>
  <c r="H92" i="18"/>
  <c r="H63" i="18"/>
  <c r="H34" i="18"/>
  <c r="H230" i="18"/>
  <c r="H209" i="18"/>
  <c r="H191" i="18"/>
  <c r="H180" i="18"/>
  <c r="H160" i="18"/>
  <c r="H129" i="18"/>
  <c r="H95" i="18"/>
  <c r="H68" i="18"/>
  <c r="H47" i="18"/>
  <c r="H13" i="18"/>
  <c r="H226" i="18"/>
  <c r="H208" i="18"/>
  <c r="G105" i="30" s="1"/>
  <c r="H192" i="18"/>
  <c r="H179" i="18"/>
  <c r="H159" i="18"/>
  <c r="H125" i="18"/>
  <c r="H94" i="18"/>
  <c r="H70" i="18"/>
  <c r="H46" i="18"/>
  <c r="H12" i="18"/>
  <c r="H241" i="18"/>
  <c r="H221" i="18"/>
  <c r="H201" i="18"/>
  <c r="H182" i="18"/>
  <c r="H167" i="18"/>
  <c r="H146" i="18"/>
  <c r="H112" i="18"/>
  <c r="H81" i="18"/>
  <c r="H51" i="18"/>
  <c r="H24" i="18"/>
  <c r="H238" i="18"/>
  <c r="H222" i="18"/>
  <c r="H199" i="18"/>
  <c r="H181" i="18"/>
  <c r="H164" i="18"/>
  <c r="H141" i="18"/>
  <c r="H115" i="18"/>
  <c r="H78" i="18"/>
  <c r="H49" i="18"/>
  <c r="H20" i="18"/>
  <c r="H237" i="18"/>
  <c r="H220" i="18"/>
  <c r="H205" i="18"/>
  <c r="H186" i="18"/>
  <c r="H168" i="18"/>
  <c r="H145" i="18"/>
  <c r="H113" i="18"/>
  <c r="H88" i="18"/>
  <c r="H56" i="18"/>
  <c r="H26" i="18"/>
  <c r="H229" i="18"/>
  <c r="H214" i="18"/>
  <c r="H196" i="18"/>
  <c r="H176" i="18"/>
  <c r="H161" i="18"/>
  <c r="H135" i="18"/>
  <c r="H105" i="18"/>
  <c r="H74" i="18"/>
  <c r="H42" i="18"/>
  <c r="H19" i="18"/>
  <c r="H228" i="18"/>
  <c r="H211" i="18"/>
  <c r="H190" i="18"/>
  <c r="H172" i="18"/>
  <c r="H154" i="18"/>
  <c r="H128" i="18"/>
  <c r="H96" i="18"/>
  <c r="H67" i="18"/>
  <c r="H36" i="18"/>
  <c r="H6" i="18"/>
  <c r="H140" i="18"/>
  <c r="H111" i="18"/>
  <c r="H84" i="18"/>
  <c r="H59" i="18"/>
  <c r="H30" i="18"/>
  <c r="H132" i="18"/>
  <c r="H106" i="18"/>
  <c r="H77" i="18"/>
  <c r="H40" i="18"/>
  <c r="H17" i="18"/>
  <c r="H139" i="18"/>
  <c r="H108" i="18"/>
  <c r="H79" i="18"/>
  <c r="H54" i="18"/>
  <c r="H25" i="18"/>
  <c r="H235" i="18"/>
  <c r="H218" i="18"/>
  <c r="H203" i="18"/>
  <c r="H184" i="18"/>
  <c r="H166" i="18"/>
  <c r="H137" i="18"/>
  <c r="H109" i="18"/>
  <c r="H86" i="18"/>
  <c r="H52" i="18"/>
  <c r="H22" i="18"/>
  <c r="H233" i="18"/>
  <c r="H215" i="18"/>
  <c r="H198" i="18"/>
  <c r="H178" i="18"/>
  <c r="H162" i="18"/>
  <c r="H127" i="18"/>
  <c r="H103" i="18"/>
  <c r="H76" i="18"/>
  <c r="H45" i="18"/>
  <c r="H18" i="18"/>
  <c r="H243" i="18"/>
  <c r="H224" i="18"/>
  <c r="H206" i="18"/>
  <c r="H188" i="18"/>
  <c r="H170" i="18"/>
  <c r="H150" i="18"/>
  <c r="H119" i="18"/>
  <c r="H91" i="18"/>
  <c r="H62" i="18"/>
  <c r="H32" i="18"/>
  <c r="H126" i="18"/>
  <c r="H93" i="18"/>
  <c r="H65" i="18"/>
  <c r="H48" i="18"/>
  <c r="H14" i="18"/>
  <c r="H232" i="18"/>
  <c r="H210" i="18"/>
  <c r="H193" i="18"/>
  <c r="H177" i="18"/>
  <c r="H158" i="18"/>
  <c r="H131" i="18"/>
  <c r="H101" i="18"/>
  <c r="H71" i="18"/>
  <c r="H43" i="18"/>
  <c r="H16" i="18"/>
  <c r="H138" i="18"/>
  <c r="H116" i="18"/>
  <c r="H85" i="18"/>
  <c r="H55" i="18"/>
  <c r="H27" i="18"/>
  <c r="E149" i="18"/>
  <c r="E118" i="18"/>
  <c r="E89" i="18"/>
  <c r="E61" i="18"/>
  <c r="E33" i="18"/>
  <c r="E148" i="18"/>
  <c r="E121" i="18"/>
  <c r="E90" i="18"/>
  <c r="E60" i="18"/>
  <c r="E31" i="18"/>
  <c r="D31" i="29" s="1"/>
  <c r="E122" i="18"/>
  <c r="C138" i="29" s="1"/>
  <c r="E99" i="18"/>
  <c r="E66" i="18"/>
  <c r="E35" i="18"/>
  <c r="E7" i="18"/>
  <c r="E236" i="18"/>
  <c r="C150" i="30" s="1"/>
  <c r="E219" i="18"/>
  <c r="C117" i="30" s="1"/>
  <c r="E202" i="18"/>
  <c r="E183" i="18"/>
  <c r="E165" i="18"/>
  <c r="C18" i="30" s="1"/>
  <c r="E143" i="18"/>
  <c r="E114" i="18"/>
  <c r="E82" i="18"/>
  <c r="E50" i="18"/>
  <c r="E23" i="18"/>
  <c r="E231" i="18"/>
  <c r="C143" i="30" s="1"/>
  <c r="E216" i="18"/>
  <c r="C113" i="30" s="1"/>
  <c r="E197" i="18"/>
  <c r="E173" i="18"/>
  <c r="C40" i="30" s="1"/>
  <c r="E156" i="18"/>
  <c r="E130" i="18"/>
  <c r="E104" i="18"/>
  <c r="E75" i="18"/>
  <c r="E37" i="18"/>
  <c r="E10" i="18"/>
  <c r="E227" i="18"/>
  <c r="C139" i="30" s="1"/>
  <c r="E212" i="18"/>
  <c r="C109" i="30" s="1"/>
  <c r="E194" i="18"/>
  <c r="E174" i="18"/>
  <c r="C41" i="30" s="1"/>
  <c r="E155" i="18"/>
  <c r="E134" i="18"/>
  <c r="E100" i="18"/>
  <c r="E72" i="18"/>
  <c r="E38" i="18"/>
  <c r="E9" i="18"/>
  <c r="E239" i="18"/>
  <c r="C151" i="30" s="1"/>
  <c r="E217" i="18"/>
  <c r="C114" i="30" s="1"/>
  <c r="E200" i="18"/>
  <c r="E185" i="18"/>
  <c r="C52" i="30" s="1"/>
  <c r="E163" i="18"/>
  <c r="C15" i="30" s="1"/>
  <c r="E142" i="18"/>
  <c r="E107" i="18"/>
  <c r="E80" i="18"/>
  <c r="E53" i="18"/>
  <c r="E21" i="18"/>
  <c r="E240" i="18"/>
  <c r="C152" i="30" s="1"/>
  <c r="E223" i="18"/>
  <c r="C120" i="30" s="1"/>
  <c r="E204" i="18"/>
  <c r="E187" i="18"/>
  <c r="C54" i="30" s="1"/>
  <c r="E169" i="18"/>
  <c r="E136" i="18"/>
  <c r="E117" i="18"/>
  <c r="E87" i="18"/>
  <c r="E58" i="18"/>
  <c r="E29" i="18"/>
  <c r="E234" i="18"/>
  <c r="C146" i="30" s="1"/>
  <c r="E213" i="18"/>
  <c r="C110" i="30" s="1"/>
  <c r="E195" i="18"/>
  <c r="C77" i="30" s="1"/>
  <c r="E175" i="18"/>
  <c r="C42" i="30" s="1"/>
  <c r="E157" i="18"/>
  <c r="C9" i="30" s="1"/>
  <c r="E123" i="18"/>
  <c r="E102" i="18"/>
  <c r="E73" i="18"/>
  <c r="E41" i="18"/>
  <c r="E11" i="18"/>
  <c r="E144" i="18"/>
  <c r="E110" i="18"/>
  <c r="E83" i="18"/>
  <c r="E57" i="18"/>
  <c r="E28" i="18"/>
  <c r="E133" i="18"/>
  <c r="E98" i="18"/>
  <c r="E69" i="18"/>
  <c r="E39" i="18"/>
  <c r="E8" i="18"/>
  <c r="E124" i="18"/>
  <c r="E97" i="18"/>
  <c r="E64" i="18"/>
  <c r="C72" i="29" s="1"/>
  <c r="E44" i="18"/>
  <c r="E15" i="18"/>
  <c r="E242" i="18"/>
  <c r="C154" i="30" s="1"/>
  <c r="D154" i="30" s="1"/>
  <c r="E225" i="18"/>
  <c r="C122" i="30" s="1"/>
  <c r="E207" i="18"/>
  <c r="C89" i="30" s="1"/>
  <c r="E189" i="18"/>
  <c r="E171" i="18"/>
  <c r="C23" i="30" s="1"/>
  <c r="E147" i="18"/>
  <c r="E120" i="18"/>
  <c r="E92" i="18"/>
  <c r="E63" i="18"/>
  <c r="E34" i="18"/>
  <c r="E230" i="18"/>
  <c r="C142" i="30" s="1"/>
  <c r="E209" i="18"/>
  <c r="C106" i="30" s="1"/>
  <c r="E191" i="18"/>
  <c r="E180" i="18"/>
  <c r="E160" i="18"/>
  <c r="E129" i="18"/>
  <c r="E95" i="18"/>
  <c r="E68" i="18"/>
  <c r="E47" i="18"/>
  <c r="E13" i="18"/>
  <c r="E226" i="18"/>
  <c r="C138" i="30" s="1"/>
  <c r="E208" i="18"/>
  <c r="E192" i="18"/>
  <c r="E179" i="18"/>
  <c r="E159" i="18"/>
  <c r="E125" i="18"/>
  <c r="E94" i="18"/>
  <c r="E70" i="18"/>
  <c r="E46" i="18"/>
  <c r="E12" i="18"/>
  <c r="E241" i="18"/>
  <c r="C153" i="30" s="1"/>
  <c r="E221" i="18"/>
  <c r="E201" i="18"/>
  <c r="E182" i="18"/>
  <c r="E167" i="18"/>
  <c r="E146" i="18"/>
  <c r="E112" i="18"/>
  <c r="E81" i="18"/>
  <c r="E51" i="18"/>
  <c r="C39" i="29" s="1"/>
  <c r="E24" i="18"/>
  <c r="C6" i="29" s="1"/>
  <c r="E238" i="18"/>
  <c r="E222" i="18"/>
  <c r="C119" i="30" s="1"/>
  <c r="E199" i="18"/>
  <c r="E181" i="18"/>
  <c r="E164" i="18"/>
  <c r="C16" i="30" s="1"/>
  <c r="D15" i="30" s="1"/>
  <c r="E141" i="18"/>
  <c r="E115" i="18"/>
  <c r="E78" i="18"/>
  <c r="E49" i="18"/>
  <c r="E20" i="18"/>
  <c r="E237" i="18"/>
  <c r="C149" i="30" s="1"/>
  <c r="E220" i="18"/>
  <c r="E205" i="18"/>
  <c r="E186" i="18"/>
  <c r="C53" i="30" s="1"/>
  <c r="E168" i="18"/>
  <c r="E145" i="18"/>
  <c r="E113" i="18"/>
  <c r="E88" i="18"/>
  <c r="E56" i="18"/>
  <c r="E26" i="18"/>
  <c r="E229" i="18"/>
  <c r="C141" i="30" s="1"/>
  <c r="E214" i="18"/>
  <c r="C111" i="30" s="1"/>
  <c r="E196" i="18"/>
  <c r="C78" i="30" s="1"/>
  <c r="E176" i="18"/>
  <c r="C43" i="30" s="1"/>
  <c r="E161" i="18"/>
  <c r="E135" i="18"/>
  <c r="E105" i="18"/>
  <c r="E74" i="18"/>
  <c r="E42" i="18"/>
  <c r="E19" i="18"/>
  <c r="E228" i="18"/>
  <c r="C140" i="30" s="1"/>
  <c r="E211" i="18"/>
  <c r="C108" i="30" s="1"/>
  <c r="E190" i="18"/>
  <c r="C72" i="30" s="1"/>
  <c r="E172" i="18"/>
  <c r="E154" i="18"/>
  <c r="C6" i="30" s="1"/>
  <c r="E128" i="18"/>
  <c r="E96" i="18"/>
  <c r="E67" i="18"/>
  <c r="E36" i="18"/>
  <c r="E6" i="18"/>
  <c r="E140" i="18"/>
  <c r="E111" i="18"/>
  <c r="E84" i="18"/>
  <c r="E59" i="18"/>
  <c r="E30" i="18"/>
  <c r="E132" i="18"/>
  <c r="E106" i="18"/>
  <c r="E77" i="18"/>
  <c r="E40" i="18"/>
  <c r="E17" i="18"/>
  <c r="E139" i="18"/>
  <c r="E108" i="18"/>
  <c r="E79" i="18"/>
  <c r="E54" i="18"/>
  <c r="E25" i="18"/>
  <c r="E235" i="18"/>
  <c r="C147" i="30" s="1"/>
  <c r="E218" i="18"/>
  <c r="C115" i="30" s="1"/>
  <c r="D114" i="30" s="1"/>
  <c r="E203" i="18"/>
  <c r="E184" i="18"/>
  <c r="C51" i="30" s="1"/>
  <c r="E166" i="18"/>
  <c r="E137" i="18"/>
  <c r="E109" i="18"/>
  <c r="E86" i="18"/>
  <c r="E52" i="18"/>
  <c r="E22" i="18"/>
  <c r="E233" i="18"/>
  <c r="C145" i="30" s="1"/>
  <c r="E215" i="18"/>
  <c r="C112" i="30" s="1"/>
  <c r="E198" i="18"/>
  <c r="E178" i="18"/>
  <c r="E162" i="18"/>
  <c r="E127" i="18"/>
  <c r="E103" i="18"/>
  <c r="E76" i="18"/>
  <c r="E45" i="18"/>
  <c r="E18" i="18"/>
  <c r="E243" i="18"/>
  <c r="C155" i="30" s="1"/>
  <c r="E224" i="18"/>
  <c r="C121" i="30" s="1"/>
  <c r="D121" i="30" s="1"/>
  <c r="E206" i="18"/>
  <c r="C88" i="30" s="1"/>
  <c r="D88" i="30" s="1"/>
  <c r="E188" i="18"/>
  <c r="E170" i="18"/>
  <c r="E150" i="18"/>
  <c r="E119" i="18"/>
  <c r="E91" i="18"/>
  <c r="E62" i="18"/>
  <c r="E32" i="18"/>
  <c r="E126" i="18"/>
  <c r="E93" i="18"/>
  <c r="C105" i="29" s="1"/>
  <c r="E65" i="18"/>
  <c r="E48" i="18"/>
  <c r="E14" i="18"/>
  <c r="E232" i="18"/>
  <c r="C144" i="30" s="1"/>
  <c r="E210" i="18"/>
  <c r="E193" i="18"/>
  <c r="E177" i="18"/>
  <c r="E158" i="18"/>
  <c r="E131" i="18"/>
  <c r="E101" i="18"/>
  <c r="E71" i="18"/>
  <c r="E43" i="18"/>
  <c r="E16" i="18"/>
  <c r="E138" i="18"/>
  <c r="E116" i="18"/>
  <c r="E85" i="18"/>
  <c r="E55" i="18"/>
  <c r="E27" i="18"/>
  <c r="F149" i="18"/>
  <c r="F118" i="18"/>
  <c r="F89" i="18"/>
  <c r="F61" i="18"/>
  <c r="F33" i="18"/>
  <c r="F148" i="18"/>
  <c r="F121" i="18"/>
  <c r="F90" i="18"/>
  <c r="F60" i="18"/>
  <c r="F31" i="18"/>
  <c r="F122" i="18"/>
  <c r="E138" i="29" s="1"/>
  <c r="F99" i="18"/>
  <c r="F66" i="18"/>
  <c r="F35" i="18"/>
  <c r="F7" i="18"/>
  <c r="F236" i="18"/>
  <c r="F219" i="18"/>
  <c r="F202" i="18"/>
  <c r="F183" i="18"/>
  <c r="F165" i="18"/>
  <c r="F143" i="18"/>
  <c r="F114" i="18"/>
  <c r="F82" i="18"/>
  <c r="F50" i="18"/>
  <c r="F23" i="18"/>
  <c r="F231" i="18"/>
  <c r="F216" i="18"/>
  <c r="F197" i="18"/>
  <c r="F173" i="18"/>
  <c r="F156" i="18"/>
  <c r="F130" i="18"/>
  <c r="F104" i="18"/>
  <c r="F75" i="18"/>
  <c r="F37" i="18"/>
  <c r="F10" i="18"/>
  <c r="F227" i="18"/>
  <c r="F212" i="18"/>
  <c r="F194" i="18"/>
  <c r="F174" i="18"/>
  <c r="F155" i="18"/>
  <c r="F134" i="18"/>
  <c r="F100" i="18"/>
  <c r="F72" i="18"/>
  <c r="F38" i="18"/>
  <c r="F9" i="18"/>
  <c r="F239" i="18"/>
  <c r="F217" i="18"/>
  <c r="F200" i="18"/>
  <c r="F185" i="18"/>
  <c r="F163" i="18"/>
  <c r="F142" i="18"/>
  <c r="F107" i="18"/>
  <c r="F80" i="18"/>
  <c r="F53" i="18"/>
  <c r="F21" i="18"/>
  <c r="F240" i="18"/>
  <c r="F223" i="18"/>
  <c r="F204" i="18"/>
  <c r="F187" i="18"/>
  <c r="F169" i="18"/>
  <c r="F136" i="18"/>
  <c r="F117" i="18"/>
  <c r="F87" i="18"/>
  <c r="F58" i="18"/>
  <c r="F29" i="18"/>
  <c r="F234" i="18"/>
  <c r="F213" i="18"/>
  <c r="F195" i="18"/>
  <c r="F175" i="18"/>
  <c r="F157" i="18"/>
  <c r="F123" i="18"/>
  <c r="F102" i="18"/>
  <c r="F73" i="18"/>
  <c r="F41" i="18"/>
  <c r="F11" i="18"/>
  <c r="F144" i="18"/>
  <c r="F110" i="18"/>
  <c r="F83" i="18"/>
  <c r="F57" i="18"/>
  <c r="F28" i="18"/>
  <c r="F133" i="18"/>
  <c r="F98" i="18"/>
  <c r="F69" i="18"/>
  <c r="F39" i="18"/>
  <c r="F8" i="18"/>
  <c r="F124" i="18"/>
  <c r="F97" i="18"/>
  <c r="F64" i="18"/>
  <c r="E72" i="29" s="1"/>
  <c r="F44" i="18"/>
  <c r="F15" i="18"/>
  <c r="F242" i="18"/>
  <c r="F225" i="18"/>
  <c r="F207" i="18"/>
  <c r="F189" i="18"/>
  <c r="F171" i="18"/>
  <c r="F147" i="18"/>
  <c r="F120" i="18"/>
  <c r="F92" i="18"/>
  <c r="F63" i="18"/>
  <c r="F34" i="18"/>
  <c r="F230" i="18"/>
  <c r="F209" i="18"/>
  <c r="F191" i="18"/>
  <c r="F180" i="18"/>
  <c r="F160" i="18"/>
  <c r="F129" i="18"/>
  <c r="F95" i="18"/>
  <c r="F68" i="18"/>
  <c r="F47" i="18"/>
  <c r="F13" i="18"/>
  <c r="F226" i="18"/>
  <c r="F208" i="18"/>
  <c r="E105" i="30" s="1"/>
  <c r="F192" i="18"/>
  <c r="F179" i="18"/>
  <c r="F159" i="18"/>
  <c r="F125" i="18"/>
  <c r="F94" i="18"/>
  <c r="F70" i="18"/>
  <c r="F46" i="18"/>
  <c r="F12" i="18"/>
  <c r="F241" i="18"/>
  <c r="F221" i="18"/>
  <c r="F201" i="18"/>
  <c r="F182" i="18"/>
  <c r="F167" i="18"/>
  <c r="E6" i="30" s="1"/>
  <c r="F146" i="18"/>
  <c r="F112" i="18"/>
  <c r="F81" i="18"/>
  <c r="F51" i="18"/>
  <c r="E39" i="29" s="1"/>
  <c r="F24" i="18"/>
  <c r="F238" i="18"/>
  <c r="F222" i="18"/>
  <c r="F199" i="18"/>
  <c r="F181" i="18"/>
  <c r="F164" i="18"/>
  <c r="F141" i="18"/>
  <c r="F115" i="18"/>
  <c r="F78" i="18"/>
  <c r="F49" i="18"/>
  <c r="F20" i="18"/>
  <c r="F237" i="18"/>
  <c r="F220" i="18"/>
  <c r="F205" i="18"/>
  <c r="F186" i="18"/>
  <c r="F168" i="18"/>
  <c r="F145" i="18"/>
  <c r="F113" i="18"/>
  <c r="F88" i="18"/>
  <c r="F56" i="18"/>
  <c r="F26" i="18"/>
  <c r="F229" i="18"/>
  <c r="F214" i="18"/>
  <c r="F196" i="18"/>
  <c r="F176" i="18"/>
  <c r="F161" i="18"/>
  <c r="F135" i="18"/>
  <c r="F105" i="18"/>
  <c r="F74" i="18"/>
  <c r="F42" i="18"/>
  <c r="F19" i="18"/>
  <c r="F228" i="18"/>
  <c r="F211" i="18"/>
  <c r="F190" i="18"/>
  <c r="F172" i="18"/>
  <c r="F154" i="18"/>
  <c r="F128" i="18"/>
  <c r="F96" i="18"/>
  <c r="F67" i="18"/>
  <c r="F36" i="18"/>
  <c r="F6" i="18"/>
  <c r="F140" i="18"/>
  <c r="F111" i="18"/>
  <c r="F84" i="18"/>
  <c r="F59" i="18"/>
  <c r="F30" i="18"/>
  <c r="F132" i="18"/>
  <c r="F106" i="18"/>
  <c r="F77" i="18"/>
  <c r="F40" i="18"/>
  <c r="F17" i="18"/>
  <c r="F139" i="18"/>
  <c r="F108" i="18"/>
  <c r="F79" i="18"/>
  <c r="F54" i="18"/>
  <c r="F25" i="18"/>
  <c r="F235" i="18"/>
  <c r="F218" i="18"/>
  <c r="F203" i="18"/>
  <c r="F184" i="18"/>
  <c r="F166" i="18"/>
  <c r="F137" i="18"/>
  <c r="F109" i="18"/>
  <c r="F86" i="18"/>
  <c r="F52" i="18"/>
  <c r="F22" i="18"/>
  <c r="F233" i="18"/>
  <c r="F215" i="18"/>
  <c r="F198" i="18"/>
  <c r="F178" i="18"/>
  <c r="F162" i="18"/>
  <c r="F127" i="18"/>
  <c r="F103" i="18"/>
  <c r="F76" i="18"/>
  <c r="F45" i="18"/>
  <c r="F18" i="18"/>
  <c r="F243" i="18"/>
  <c r="F224" i="18"/>
  <c r="F206" i="18"/>
  <c r="F188" i="18"/>
  <c r="F170" i="18"/>
  <c r="F150" i="18"/>
  <c r="F119" i="18"/>
  <c r="F91" i="18"/>
  <c r="F62" i="18"/>
  <c r="F32" i="18"/>
  <c r="F126" i="18"/>
  <c r="F93" i="18"/>
  <c r="F65" i="18"/>
  <c r="F48" i="18"/>
  <c r="F14" i="18"/>
  <c r="F232" i="18"/>
  <c r="F210" i="18"/>
  <c r="F193" i="18"/>
  <c r="F177" i="18"/>
  <c r="F158" i="18"/>
  <c r="F131" i="18"/>
  <c r="F101" i="18"/>
  <c r="F71" i="18"/>
  <c r="F43" i="18"/>
  <c r="F16" i="18"/>
  <c r="F138" i="18"/>
  <c r="F116" i="18"/>
  <c r="F85" i="18"/>
  <c r="F55" i="18"/>
  <c r="F27" i="18"/>
  <c r="F6" i="29"/>
  <c r="B285" i="21"/>
  <c r="B284" i="21"/>
  <c r="B283" i="21"/>
  <c r="T282" i="21"/>
  <c r="S282" i="21"/>
  <c r="R282" i="21"/>
  <c r="Q282" i="21"/>
  <c r="P282" i="21"/>
  <c r="N282" i="21"/>
  <c r="M282" i="21"/>
  <c r="J282" i="21"/>
  <c r="I282" i="21"/>
  <c r="H282" i="21"/>
  <c r="G282" i="21"/>
  <c r="F282" i="21" s="1"/>
  <c r="B282" i="21"/>
  <c r="A599" i="19" s="1"/>
  <c r="B279" i="21"/>
  <c r="B278" i="21"/>
  <c r="B277" i="21"/>
  <c r="T276" i="21"/>
  <c r="S276" i="21"/>
  <c r="R276" i="21"/>
  <c r="Q276" i="21"/>
  <c r="P276" i="21"/>
  <c r="N276" i="21"/>
  <c r="M276" i="21"/>
  <c r="J276" i="21"/>
  <c r="I276" i="21"/>
  <c r="H276" i="21"/>
  <c r="G276" i="21"/>
  <c r="B276" i="21"/>
  <c r="A586" i="19" s="1"/>
  <c r="D287" i="25"/>
  <c r="E286" i="25"/>
  <c r="D286" i="25"/>
  <c r="E285" i="25"/>
  <c r="D285" i="25"/>
  <c r="E284" i="25"/>
  <c r="D284" i="25"/>
  <c r="E283" i="25"/>
  <c r="D283" i="25"/>
  <c r="B283" i="25"/>
  <c r="G283" i="25" s="1"/>
  <c r="B277" i="25"/>
  <c r="G277" i="25" s="1"/>
  <c r="D277" i="25"/>
  <c r="E277" i="25"/>
  <c r="D278" i="25"/>
  <c r="E278" i="25"/>
  <c r="D279" i="25"/>
  <c r="E279" i="25"/>
  <c r="D280" i="25"/>
  <c r="E280" i="25"/>
  <c r="D281" i="25"/>
  <c r="F288" i="15"/>
  <c r="E288" i="15"/>
  <c r="D288" i="15"/>
  <c r="C288" i="15"/>
  <c r="B288" i="15"/>
  <c r="F287" i="15"/>
  <c r="E287" i="15"/>
  <c r="D287" i="15"/>
  <c r="C287" i="15"/>
  <c r="B287" i="15"/>
  <c r="F286" i="15"/>
  <c r="E286" i="15"/>
  <c r="D286" i="15"/>
  <c r="C286" i="15"/>
  <c r="B286" i="15"/>
  <c r="F285" i="15"/>
  <c r="E285" i="15"/>
  <c r="D285" i="15"/>
  <c r="C285" i="15"/>
  <c r="B285" i="15"/>
  <c r="F284" i="15"/>
  <c r="H284" i="15" s="1"/>
  <c r="E284" i="15"/>
  <c r="D284" i="15"/>
  <c r="C284" i="15"/>
  <c r="B284" i="15"/>
  <c r="F282" i="15"/>
  <c r="E282" i="15"/>
  <c r="D282" i="15"/>
  <c r="C282" i="15"/>
  <c r="B282" i="15"/>
  <c r="F281" i="15"/>
  <c r="E281" i="15"/>
  <c r="D281" i="15"/>
  <c r="C281" i="15"/>
  <c r="B281" i="15"/>
  <c r="F280" i="15"/>
  <c r="E280" i="15"/>
  <c r="D280" i="15"/>
  <c r="C280" i="15"/>
  <c r="B280" i="15"/>
  <c r="F279" i="15"/>
  <c r="H279" i="15" s="1"/>
  <c r="E279" i="15"/>
  <c r="D279" i="15"/>
  <c r="C279" i="15"/>
  <c r="B279" i="15"/>
  <c r="F278" i="15"/>
  <c r="H278" i="15" s="1"/>
  <c r="E278" i="15"/>
  <c r="D278" i="15"/>
  <c r="C278" i="15"/>
  <c r="B278" i="15"/>
  <c r="AY289" i="14"/>
  <c r="AX289" i="14"/>
  <c r="AY288" i="14"/>
  <c r="AX288" i="14"/>
  <c r="AY287" i="14"/>
  <c r="AX287" i="14"/>
  <c r="AY286" i="14"/>
  <c r="AX286" i="14"/>
  <c r="AY285" i="14"/>
  <c r="AX285" i="14"/>
  <c r="AY283" i="14"/>
  <c r="AX283" i="14"/>
  <c r="AY282" i="14"/>
  <c r="AX282" i="14"/>
  <c r="AY281" i="14"/>
  <c r="AX281" i="14"/>
  <c r="AY280" i="14"/>
  <c r="AX280" i="14"/>
  <c r="AY279" i="14"/>
  <c r="AX279" i="14"/>
  <c r="D37" i="27"/>
  <c r="C37" i="27"/>
  <c r="B268" i="21"/>
  <c r="B267" i="21"/>
  <c r="B266" i="21"/>
  <c r="B265" i="21"/>
  <c r="B264" i="21"/>
  <c r="A560" i="19" s="1"/>
  <c r="B256" i="21"/>
  <c r="B255" i="21"/>
  <c r="B254" i="21"/>
  <c r="B253" i="21"/>
  <c r="B250" i="21"/>
  <c r="B249" i="21"/>
  <c r="B248" i="21"/>
  <c r="B247" i="21"/>
  <c r="B244" i="21"/>
  <c r="B243" i="21"/>
  <c r="B242" i="21"/>
  <c r="B241" i="21"/>
  <c r="B238" i="21"/>
  <c r="B237" i="21"/>
  <c r="B236" i="21"/>
  <c r="B235" i="21"/>
  <c r="B232" i="21"/>
  <c r="B231" i="21"/>
  <c r="B230" i="21"/>
  <c r="B229" i="21"/>
  <c r="B220" i="21"/>
  <c r="B219" i="21"/>
  <c r="B218" i="21"/>
  <c r="B217" i="21"/>
  <c r="B214" i="21"/>
  <c r="B213" i="21"/>
  <c r="B212" i="21"/>
  <c r="B211" i="21"/>
  <c r="B208" i="21"/>
  <c r="B207" i="21"/>
  <c r="B206" i="21"/>
  <c r="B205" i="21"/>
  <c r="B202" i="21"/>
  <c r="B201" i="21"/>
  <c r="B200" i="21"/>
  <c r="B199" i="21"/>
  <c r="B196" i="21"/>
  <c r="B195" i="21"/>
  <c r="B194" i="21"/>
  <c r="B193" i="21"/>
  <c r="B184" i="21"/>
  <c r="B183" i="21"/>
  <c r="B182" i="21"/>
  <c r="B181" i="21"/>
  <c r="B178" i="21"/>
  <c r="B177" i="21"/>
  <c r="B176" i="21"/>
  <c r="B175" i="21"/>
  <c r="B172" i="21"/>
  <c r="B171" i="21"/>
  <c r="B170" i="21"/>
  <c r="B169" i="21"/>
  <c r="B166" i="21"/>
  <c r="B165" i="21"/>
  <c r="B164" i="21"/>
  <c r="B163" i="21"/>
  <c r="B162" i="21"/>
  <c r="A339" i="19" s="1"/>
  <c r="B160" i="21"/>
  <c r="B159" i="21"/>
  <c r="B158" i="21"/>
  <c r="B157" i="21"/>
  <c r="B148" i="21"/>
  <c r="B147" i="21"/>
  <c r="B146" i="21"/>
  <c r="B145" i="21"/>
  <c r="B142" i="21"/>
  <c r="B141" i="21"/>
  <c r="B140" i="21"/>
  <c r="B139" i="21"/>
  <c r="B136" i="21"/>
  <c r="B135" i="21"/>
  <c r="B134" i="21"/>
  <c r="B133" i="21"/>
  <c r="B130" i="21"/>
  <c r="B129" i="21"/>
  <c r="B128" i="21"/>
  <c r="B127" i="21"/>
  <c r="B124" i="21"/>
  <c r="B123" i="21"/>
  <c r="B122" i="21"/>
  <c r="B121" i="21"/>
  <c r="B112" i="21"/>
  <c r="B111" i="21"/>
  <c r="B110" i="21"/>
  <c r="B109" i="21"/>
  <c r="B106" i="21"/>
  <c r="B105" i="21"/>
  <c r="B104" i="21"/>
  <c r="B103" i="21"/>
  <c r="B100" i="21"/>
  <c r="B99" i="21"/>
  <c r="B98" i="21"/>
  <c r="B97" i="21"/>
  <c r="B96" i="21"/>
  <c r="A196" i="19" s="1"/>
  <c r="B94" i="21"/>
  <c r="B93" i="21"/>
  <c r="B92" i="21"/>
  <c r="B91" i="21"/>
  <c r="B88" i="21"/>
  <c r="B87" i="21"/>
  <c r="B86" i="21"/>
  <c r="B85" i="21"/>
  <c r="B76" i="21"/>
  <c r="B75" i="21"/>
  <c r="B74" i="21"/>
  <c r="B73" i="21"/>
  <c r="B72" i="21"/>
  <c r="B70" i="21"/>
  <c r="B69" i="21"/>
  <c r="B68" i="21"/>
  <c r="B67" i="21"/>
  <c r="B64" i="21"/>
  <c r="B63" i="21"/>
  <c r="B62" i="21"/>
  <c r="B61" i="21"/>
  <c r="B58" i="21"/>
  <c r="B57" i="21"/>
  <c r="B56" i="21"/>
  <c r="B55" i="21"/>
  <c r="B52" i="21"/>
  <c r="B51" i="21"/>
  <c r="B50" i="21"/>
  <c r="B49" i="21"/>
  <c r="B40" i="21"/>
  <c r="B39" i="21"/>
  <c r="B38" i="21"/>
  <c r="B37" i="21"/>
  <c r="B34" i="21"/>
  <c r="B33" i="21"/>
  <c r="B32" i="21"/>
  <c r="B31" i="21"/>
  <c r="B18" i="21"/>
  <c r="D275" i="25"/>
  <c r="E274" i="25"/>
  <c r="D274" i="25"/>
  <c r="E273" i="25"/>
  <c r="D273" i="25"/>
  <c r="E272" i="25"/>
  <c r="D272" i="25"/>
  <c r="E271" i="25"/>
  <c r="D271" i="25"/>
  <c r="D269" i="25"/>
  <c r="E268" i="25"/>
  <c r="D268" i="25"/>
  <c r="E267" i="25"/>
  <c r="D267" i="25"/>
  <c r="E266" i="25"/>
  <c r="D266" i="25"/>
  <c r="E265" i="25"/>
  <c r="D265" i="25"/>
  <c r="D263" i="25"/>
  <c r="E262" i="25"/>
  <c r="D262" i="25"/>
  <c r="E261" i="25"/>
  <c r="D261" i="25"/>
  <c r="E260" i="25"/>
  <c r="D260" i="25"/>
  <c r="E259" i="25"/>
  <c r="D259" i="25"/>
  <c r="D257" i="25"/>
  <c r="E256" i="25"/>
  <c r="D256" i="25"/>
  <c r="E255" i="25"/>
  <c r="D255" i="25"/>
  <c r="E254" i="25"/>
  <c r="D254" i="25"/>
  <c r="E253" i="25"/>
  <c r="D253" i="25"/>
  <c r="D251" i="25"/>
  <c r="E250" i="25"/>
  <c r="D250" i="25"/>
  <c r="E249" i="25"/>
  <c r="D249" i="25"/>
  <c r="E248" i="25"/>
  <c r="D248" i="25"/>
  <c r="E247" i="25"/>
  <c r="D247" i="25"/>
  <c r="D245" i="25"/>
  <c r="E244" i="25"/>
  <c r="D244" i="25"/>
  <c r="E243" i="25"/>
  <c r="D243" i="25"/>
  <c r="E242" i="25"/>
  <c r="D242" i="25"/>
  <c r="E241" i="25"/>
  <c r="D241" i="25"/>
  <c r="D239" i="25"/>
  <c r="E238" i="25"/>
  <c r="D238" i="25"/>
  <c r="E237" i="25"/>
  <c r="D237" i="25"/>
  <c r="E236" i="25"/>
  <c r="D236" i="25"/>
  <c r="E235" i="25"/>
  <c r="D235" i="25"/>
  <c r="D233" i="25"/>
  <c r="E232" i="25"/>
  <c r="D232" i="25"/>
  <c r="E231" i="25"/>
  <c r="D231" i="25"/>
  <c r="E230" i="25"/>
  <c r="D230" i="25"/>
  <c r="E229" i="25"/>
  <c r="D229" i="25"/>
  <c r="D227" i="25"/>
  <c r="E226" i="25"/>
  <c r="D226" i="25"/>
  <c r="E225" i="25"/>
  <c r="D225" i="25"/>
  <c r="E224" i="25"/>
  <c r="D224" i="25"/>
  <c r="E223" i="25"/>
  <c r="D223" i="25"/>
  <c r="D221" i="25"/>
  <c r="E220" i="25"/>
  <c r="D220" i="25"/>
  <c r="E219" i="25"/>
  <c r="D219" i="25"/>
  <c r="E218" i="25"/>
  <c r="D218" i="25"/>
  <c r="E217" i="25"/>
  <c r="D217" i="25"/>
  <c r="D215" i="25"/>
  <c r="E214" i="25"/>
  <c r="D214" i="25"/>
  <c r="E213" i="25"/>
  <c r="D213" i="25"/>
  <c r="E212" i="25"/>
  <c r="D212" i="25"/>
  <c r="E211" i="25"/>
  <c r="D211" i="25"/>
  <c r="D209" i="25"/>
  <c r="E208" i="25"/>
  <c r="D208" i="25"/>
  <c r="E207" i="25"/>
  <c r="D207" i="25"/>
  <c r="E206" i="25"/>
  <c r="D206" i="25"/>
  <c r="E205" i="25"/>
  <c r="D205" i="25"/>
  <c r="D203" i="25"/>
  <c r="E202" i="25"/>
  <c r="D202" i="25"/>
  <c r="E201" i="25"/>
  <c r="D201" i="25"/>
  <c r="E200" i="25"/>
  <c r="D200" i="25"/>
  <c r="E199" i="25"/>
  <c r="D199" i="25"/>
  <c r="D197" i="25"/>
  <c r="E196" i="25"/>
  <c r="D196" i="25"/>
  <c r="E195" i="25"/>
  <c r="D195" i="25"/>
  <c r="E194" i="25"/>
  <c r="D194" i="25"/>
  <c r="E193" i="25"/>
  <c r="D193" i="25"/>
  <c r="D191" i="25"/>
  <c r="E190" i="25"/>
  <c r="D190" i="25"/>
  <c r="E189" i="25"/>
  <c r="D189" i="25"/>
  <c r="E188" i="25"/>
  <c r="D188" i="25"/>
  <c r="E187" i="25"/>
  <c r="D187" i="25"/>
  <c r="D185" i="25"/>
  <c r="E184" i="25"/>
  <c r="D184" i="25"/>
  <c r="E183" i="25"/>
  <c r="D183" i="25"/>
  <c r="E182" i="25"/>
  <c r="D182" i="25"/>
  <c r="E181" i="25"/>
  <c r="D181" i="25"/>
  <c r="D179" i="25"/>
  <c r="E178" i="25"/>
  <c r="D178" i="25"/>
  <c r="E177" i="25"/>
  <c r="D177" i="25"/>
  <c r="E176" i="25"/>
  <c r="D176" i="25"/>
  <c r="E175" i="25"/>
  <c r="D175" i="25"/>
  <c r="D173" i="25"/>
  <c r="E172" i="25"/>
  <c r="D172" i="25"/>
  <c r="E171" i="25"/>
  <c r="D171" i="25"/>
  <c r="E170" i="25"/>
  <c r="D170" i="25"/>
  <c r="E169" i="25"/>
  <c r="D169" i="25"/>
  <c r="D167" i="25"/>
  <c r="E166" i="25"/>
  <c r="D166" i="25"/>
  <c r="E165" i="25"/>
  <c r="D165" i="25"/>
  <c r="E164" i="25"/>
  <c r="D164" i="25"/>
  <c r="E163" i="25"/>
  <c r="D163" i="25"/>
  <c r="D161" i="25"/>
  <c r="E160" i="25"/>
  <c r="D160" i="25"/>
  <c r="E159" i="25"/>
  <c r="D159" i="25"/>
  <c r="E158" i="25"/>
  <c r="D158" i="25"/>
  <c r="E157" i="25"/>
  <c r="D157" i="25"/>
  <c r="D155" i="25"/>
  <c r="E154" i="25"/>
  <c r="D154" i="25"/>
  <c r="E153" i="25"/>
  <c r="D153" i="25"/>
  <c r="E152" i="25"/>
  <c r="D152" i="25"/>
  <c r="E151" i="25"/>
  <c r="D151" i="25"/>
  <c r="D149" i="25"/>
  <c r="E148" i="25"/>
  <c r="D148" i="25"/>
  <c r="E147" i="25"/>
  <c r="D147" i="25"/>
  <c r="E146" i="25"/>
  <c r="D146" i="25"/>
  <c r="E145" i="25"/>
  <c r="D145" i="25"/>
  <c r="D143" i="25"/>
  <c r="E142" i="25"/>
  <c r="D142" i="25"/>
  <c r="E141" i="25"/>
  <c r="D141" i="25"/>
  <c r="E140" i="25"/>
  <c r="D140" i="25"/>
  <c r="E139" i="25"/>
  <c r="D139" i="25"/>
  <c r="D137" i="25"/>
  <c r="E136" i="25"/>
  <c r="D136" i="25"/>
  <c r="E135" i="25"/>
  <c r="D135" i="25"/>
  <c r="E134" i="25"/>
  <c r="D134" i="25"/>
  <c r="E133" i="25"/>
  <c r="D133" i="25"/>
  <c r="D131" i="25"/>
  <c r="E130" i="25"/>
  <c r="D130" i="25"/>
  <c r="E129" i="25"/>
  <c r="D129" i="25"/>
  <c r="E128" i="25"/>
  <c r="D128" i="25"/>
  <c r="E127" i="25"/>
  <c r="D127" i="25"/>
  <c r="D125" i="25"/>
  <c r="E124" i="25"/>
  <c r="D124" i="25"/>
  <c r="E123" i="25"/>
  <c r="D123" i="25"/>
  <c r="E122" i="25"/>
  <c r="D122" i="25"/>
  <c r="E121" i="25"/>
  <c r="D121" i="25"/>
  <c r="D119" i="25"/>
  <c r="E118" i="25"/>
  <c r="D118" i="25"/>
  <c r="E117" i="25"/>
  <c r="D117" i="25"/>
  <c r="E116" i="25"/>
  <c r="D116" i="25"/>
  <c r="E115" i="25"/>
  <c r="D115" i="25"/>
  <c r="D113" i="25"/>
  <c r="E112" i="25"/>
  <c r="D112" i="25"/>
  <c r="E111" i="25"/>
  <c r="D111" i="25"/>
  <c r="E110" i="25"/>
  <c r="D110" i="25"/>
  <c r="E109" i="25"/>
  <c r="D109" i="25"/>
  <c r="D107" i="25"/>
  <c r="E106" i="25"/>
  <c r="D106" i="25"/>
  <c r="E105" i="25"/>
  <c r="D105" i="25"/>
  <c r="E104" i="25"/>
  <c r="D104" i="25"/>
  <c r="E103" i="25"/>
  <c r="D103" i="25"/>
  <c r="D101" i="25"/>
  <c r="E100" i="25"/>
  <c r="D100" i="25"/>
  <c r="E99" i="25"/>
  <c r="D99" i="25"/>
  <c r="E98" i="25"/>
  <c r="D98" i="25"/>
  <c r="E97" i="25"/>
  <c r="D97" i="25"/>
  <c r="D95" i="25"/>
  <c r="E94" i="25"/>
  <c r="D94" i="25"/>
  <c r="E93" i="25"/>
  <c r="D93" i="25"/>
  <c r="E92" i="25"/>
  <c r="D92" i="25"/>
  <c r="E91" i="25"/>
  <c r="D91" i="25"/>
  <c r="D89" i="25"/>
  <c r="E88" i="25"/>
  <c r="D88" i="25"/>
  <c r="E87" i="25"/>
  <c r="D87" i="25"/>
  <c r="E86" i="25"/>
  <c r="D86" i="25"/>
  <c r="E85" i="25"/>
  <c r="D85" i="25"/>
  <c r="D83" i="25"/>
  <c r="E82" i="25"/>
  <c r="D82" i="25"/>
  <c r="E81" i="25"/>
  <c r="D81" i="25"/>
  <c r="E80" i="25"/>
  <c r="D80" i="25"/>
  <c r="E79" i="25"/>
  <c r="D79" i="25"/>
  <c r="D77" i="25"/>
  <c r="E76" i="25"/>
  <c r="D76" i="25"/>
  <c r="E75" i="25"/>
  <c r="D75" i="25"/>
  <c r="E74" i="25"/>
  <c r="D74" i="25"/>
  <c r="E73" i="25"/>
  <c r="D73" i="25"/>
  <c r="D71" i="25"/>
  <c r="E70" i="25"/>
  <c r="D70" i="25"/>
  <c r="E69" i="25"/>
  <c r="D69" i="25"/>
  <c r="E68" i="25"/>
  <c r="D68" i="25"/>
  <c r="E67" i="25"/>
  <c r="D67" i="25"/>
  <c r="D65" i="25"/>
  <c r="E64" i="25"/>
  <c r="D64" i="25"/>
  <c r="E63" i="25"/>
  <c r="D63" i="25"/>
  <c r="E62" i="25"/>
  <c r="D62" i="25"/>
  <c r="E61" i="25"/>
  <c r="D61" i="25"/>
  <c r="D59" i="25"/>
  <c r="E58" i="25"/>
  <c r="D58" i="25"/>
  <c r="E57" i="25"/>
  <c r="D57" i="25"/>
  <c r="E56" i="25"/>
  <c r="D56" i="25"/>
  <c r="E55" i="25"/>
  <c r="D55" i="25"/>
  <c r="D53" i="25"/>
  <c r="E52" i="25"/>
  <c r="D52" i="25"/>
  <c r="E51" i="25"/>
  <c r="D51" i="25"/>
  <c r="E50" i="25"/>
  <c r="D50" i="25"/>
  <c r="E49" i="25"/>
  <c r="D49" i="25"/>
  <c r="D47" i="25"/>
  <c r="E46" i="25"/>
  <c r="D46" i="25"/>
  <c r="E45" i="25"/>
  <c r="D45" i="25"/>
  <c r="E44" i="25"/>
  <c r="D44" i="25"/>
  <c r="E43" i="25"/>
  <c r="D43" i="25"/>
  <c r="D41" i="25"/>
  <c r="E40" i="25"/>
  <c r="D40" i="25"/>
  <c r="E39" i="25"/>
  <c r="D39" i="25"/>
  <c r="E38" i="25"/>
  <c r="D38" i="25"/>
  <c r="E37" i="25"/>
  <c r="D37" i="25"/>
  <c r="D35" i="25"/>
  <c r="E34" i="25"/>
  <c r="D34" i="25"/>
  <c r="E33" i="25"/>
  <c r="D33" i="25"/>
  <c r="E32" i="25"/>
  <c r="D32" i="25"/>
  <c r="E31" i="25"/>
  <c r="D31" i="25"/>
  <c r="D29" i="25"/>
  <c r="E28" i="25"/>
  <c r="D28" i="25"/>
  <c r="E27" i="25"/>
  <c r="D27" i="25"/>
  <c r="E26" i="25"/>
  <c r="D26" i="25"/>
  <c r="E25" i="25"/>
  <c r="D25" i="25"/>
  <c r="D23" i="25"/>
  <c r="E22" i="25"/>
  <c r="D22" i="25"/>
  <c r="E21" i="25"/>
  <c r="D21" i="25"/>
  <c r="E20" i="25"/>
  <c r="D20" i="25"/>
  <c r="E19" i="25"/>
  <c r="D19" i="25"/>
  <c r="B295" i="25"/>
  <c r="B121" i="25"/>
  <c r="G121" i="25" s="1"/>
  <c r="B242" i="15"/>
  <c r="B194" i="15"/>
  <c r="B44" i="15"/>
  <c r="AY277" i="28"/>
  <c r="AX277" i="28"/>
  <c r="AY276" i="28"/>
  <c r="AX276" i="28"/>
  <c r="AY275" i="28"/>
  <c r="AX275" i="28"/>
  <c r="AY274" i="28"/>
  <c r="AX274" i="28"/>
  <c r="AY273" i="28"/>
  <c r="AX273" i="28"/>
  <c r="AY271" i="28"/>
  <c r="AX271" i="28"/>
  <c r="AY270" i="28"/>
  <c r="AX270" i="28"/>
  <c r="AY269" i="28"/>
  <c r="AX269" i="28"/>
  <c r="AY268" i="28"/>
  <c r="AX268" i="28"/>
  <c r="AY267" i="28"/>
  <c r="AX267" i="28"/>
  <c r="AY265" i="28"/>
  <c r="AX265" i="28"/>
  <c r="AY264" i="28"/>
  <c r="AX264" i="28"/>
  <c r="AY263" i="28"/>
  <c r="AX263" i="28"/>
  <c r="AY262" i="28"/>
  <c r="AX262" i="28"/>
  <c r="AY261" i="28"/>
  <c r="AX261" i="28"/>
  <c r="AY259" i="28"/>
  <c r="AX259" i="28"/>
  <c r="AY258" i="28"/>
  <c r="AX258" i="28"/>
  <c r="AY257" i="28"/>
  <c r="AX257" i="28"/>
  <c r="AY256" i="28"/>
  <c r="AX256" i="28"/>
  <c r="AY255" i="28"/>
  <c r="AX255" i="28"/>
  <c r="AY253" i="28"/>
  <c r="AX253" i="28"/>
  <c r="AY252" i="28"/>
  <c r="AX252" i="28"/>
  <c r="AY251" i="28"/>
  <c r="AX251" i="28"/>
  <c r="AY250" i="28"/>
  <c r="AX250" i="28"/>
  <c r="AY249" i="28"/>
  <c r="AX249" i="28"/>
  <c r="AY247" i="28"/>
  <c r="AX247" i="28"/>
  <c r="AY246" i="28"/>
  <c r="AX246" i="28"/>
  <c r="AY245" i="28"/>
  <c r="AX245" i="28"/>
  <c r="AY244" i="28"/>
  <c r="AX244" i="28"/>
  <c r="AY243" i="28"/>
  <c r="AX243" i="28"/>
  <c r="AY241" i="28"/>
  <c r="AX241" i="28"/>
  <c r="AY240" i="28"/>
  <c r="AX240" i="28"/>
  <c r="AY239" i="28"/>
  <c r="AX239" i="28"/>
  <c r="AY238" i="28"/>
  <c r="AX238" i="28"/>
  <c r="AY237" i="28"/>
  <c r="AX237" i="28"/>
  <c r="AY235" i="28"/>
  <c r="AX235" i="28"/>
  <c r="AY234" i="28"/>
  <c r="AX234" i="28"/>
  <c r="AY233" i="28"/>
  <c r="AX233" i="28"/>
  <c r="AY232" i="28"/>
  <c r="AX232" i="28"/>
  <c r="AY231" i="28"/>
  <c r="AX231" i="28"/>
  <c r="AY229" i="28"/>
  <c r="AX229" i="28"/>
  <c r="AY228" i="28"/>
  <c r="AX228" i="28"/>
  <c r="AY227" i="28"/>
  <c r="AX227" i="28"/>
  <c r="AY226" i="28"/>
  <c r="AX226" i="28"/>
  <c r="AY225" i="28"/>
  <c r="AX225" i="28"/>
  <c r="AY223" i="28"/>
  <c r="AX223" i="28"/>
  <c r="AY222" i="28"/>
  <c r="AX222" i="28"/>
  <c r="AY221" i="28"/>
  <c r="AX221" i="28"/>
  <c r="AY220" i="28"/>
  <c r="AX220" i="28"/>
  <c r="AY219" i="28"/>
  <c r="AX219" i="28"/>
  <c r="AY217" i="28"/>
  <c r="AX217" i="28"/>
  <c r="AY216" i="28"/>
  <c r="AX216" i="28"/>
  <c r="AY215" i="28"/>
  <c r="AX215" i="28"/>
  <c r="AY214" i="28"/>
  <c r="AX214" i="28"/>
  <c r="AY213" i="28"/>
  <c r="AX213" i="28"/>
  <c r="AY211" i="28"/>
  <c r="AX211" i="28"/>
  <c r="AY210" i="28"/>
  <c r="AX210" i="28"/>
  <c r="AY209" i="28"/>
  <c r="AX209" i="28"/>
  <c r="AY208" i="28"/>
  <c r="AX208" i="28"/>
  <c r="AY207" i="28"/>
  <c r="AX207" i="28"/>
  <c r="AY205" i="28"/>
  <c r="AX205" i="28"/>
  <c r="AY204" i="28"/>
  <c r="AX204" i="28"/>
  <c r="AY203" i="28"/>
  <c r="AX203" i="28"/>
  <c r="AY202" i="28"/>
  <c r="AX202" i="28"/>
  <c r="AY201" i="28"/>
  <c r="AX201" i="28"/>
  <c r="AY199" i="28"/>
  <c r="AX199" i="28"/>
  <c r="AY198" i="28"/>
  <c r="AX198" i="28"/>
  <c r="AY197" i="28"/>
  <c r="AX197" i="28"/>
  <c r="AY196" i="28"/>
  <c r="AX196" i="28"/>
  <c r="AY195" i="28"/>
  <c r="AX195" i="28"/>
  <c r="AY193" i="28"/>
  <c r="AX193" i="28"/>
  <c r="AY192" i="28"/>
  <c r="AX192" i="28"/>
  <c r="AY191" i="28"/>
  <c r="AX191" i="28"/>
  <c r="AY190" i="28"/>
  <c r="AX190" i="28"/>
  <c r="AY189" i="28"/>
  <c r="AX189" i="28"/>
  <c r="AY187" i="28"/>
  <c r="AX187" i="28"/>
  <c r="AY186" i="28"/>
  <c r="AX186" i="28"/>
  <c r="AY185" i="28"/>
  <c r="AX185" i="28"/>
  <c r="AY184" i="28"/>
  <c r="AX184" i="28"/>
  <c r="AY183" i="28"/>
  <c r="AX183" i="28"/>
  <c r="AY181" i="28"/>
  <c r="AX181" i="28"/>
  <c r="AY180" i="28"/>
  <c r="AX180" i="28"/>
  <c r="AY179" i="28"/>
  <c r="AX179" i="28"/>
  <c r="AY178" i="28"/>
  <c r="AX178" i="28"/>
  <c r="AY177" i="28"/>
  <c r="AX177" i="28"/>
  <c r="AY175" i="28"/>
  <c r="AX175" i="28"/>
  <c r="AY174" i="28"/>
  <c r="AX174" i="28"/>
  <c r="AY173" i="28"/>
  <c r="AX173" i="28"/>
  <c r="AY172" i="28"/>
  <c r="AX172" i="28"/>
  <c r="AY171" i="28"/>
  <c r="AX171" i="28"/>
  <c r="AY169" i="28"/>
  <c r="AX169" i="28"/>
  <c r="AY168" i="28"/>
  <c r="AX168" i="28"/>
  <c r="AY167" i="28"/>
  <c r="AX167" i="28"/>
  <c r="AY166" i="28"/>
  <c r="AX166" i="28"/>
  <c r="AY165" i="28"/>
  <c r="AX165" i="28"/>
  <c r="AY163" i="28"/>
  <c r="AX163" i="28"/>
  <c r="AY162" i="28"/>
  <c r="AX162" i="28"/>
  <c r="AY161" i="28"/>
  <c r="AX161" i="28"/>
  <c r="AY160" i="28"/>
  <c r="AX160" i="28"/>
  <c r="AY159" i="28"/>
  <c r="AX159" i="28"/>
  <c r="AY157" i="28"/>
  <c r="AX157" i="28"/>
  <c r="AY156" i="28"/>
  <c r="AX156" i="28"/>
  <c r="AY155" i="28"/>
  <c r="AX155" i="28"/>
  <c r="AY154" i="28"/>
  <c r="AX154" i="28"/>
  <c r="AY153" i="28"/>
  <c r="AX153" i="28"/>
  <c r="AY151" i="28"/>
  <c r="AX151" i="28"/>
  <c r="AY150" i="28"/>
  <c r="AX150" i="28"/>
  <c r="AY149" i="28"/>
  <c r="AX149" i="28"/>
  <c r="AY148" i="28"/>
  <c r="AX148" i="28"/>
  <c r="AY147" i="28"/>
  <c r="AX147" i="28"/>
  <c r="AY145" i="28"/>
  <c r="AX145" i="28"/>
  <c r="AY144" i="28"/>
  <c r="AX144" i="28"/>
  <c r="AY143" i="28"/>
  <c r="AX143" i="28"/>
  <c r="AY142" i="28"/>
  <c r="AX142" i="28"/>
  <c r="AY141" i="28"/>
  <c r="AX141" i="28"/>
  <c r="AY139" i="28"/>
  <c r="AX139" i="28"/>
  <c r="AY138" i="28"/>
  <c r="AX138" i="28"/>
  <c r="AY137" i="28"/>
  <c r="AX137" i="28"/>
  <c r="AY136" i="28"/>
  <c r="AX136" i="28"/>
  <c r="AY135" i="28"/>
  <c r="AX135" i="28"/>
  <c r="AY133" i="28"/>
  <c r="AX133" i="28"/>
  <c r="AY132" i="28"/>
  <c r="AX132" i="28"/>
  <c r="AY131" i="28"/>
  <c r="AX131" i="28"/>
  <c r="AY130" i="28"/>
  <c r="AX130" i="28"/>
  <c r="AY129" i="28"/>
  <c r="AX129" i="28"/>
  <c r="AY127" i="28"/>
  <c r="AX127" i="28"/>
  <c r="AY126" i="28"/>
  <c r="AX126" i="28"/>
  <c r="AY125" i="28"/>
  <c r="AX125" i="28"/>
  <c r="AY124" i="28"/>
  <c r="AX124" i="28"/>
  <c r="AY123" i="28"/>
  <c r="AX123" i="28"/>
  <c r="AY121" i="28"/>
  <c r="AX121" i="28"/>
  <c r="AY120" i="28"/>
  <c r="AX120" i="28"/>
  <c r="AY119" i="28"/>
  <c r="AX119" i="28"/>
  <c r="AY118" i="28"/>
  <c r="AX118" i="28"/>
  <c r="AY117" i="28"/>
  <c r="AX117" i="28"/>
  <c r="AY115" i="28"/>
  <c r="AX115" i="28"/>
  <c r="AY114" i="28"/>
  <c r="AX114" i="28"/>
  <c r="AY113" i="28"/>
  <c r="AX113" i="28"/>
  <c r="AY112" i="28"/>
  <c r="AX112" i="28"/>
  <c r="AY111" i="28"/>
  <c r="AX111" i="28"/>
  <c r="AY109" i="28"/>
  <c r="AX109" i="28"/>
  <c r="AY108" i="28"/>
  <c r="AX108" i="28"/>
  <c r="AY107" i="28"/>
  <c r="AX107" i="28"/>
  <c r="AY106" i="28"/>
  <c r="AX106" i="28"/>
  <c r="AY105" i="28"/>
  <c r="AX105" i="28"/>
  <c r="AY103" i="28"/>
  <c r="AX103" i="28"/>
  <c r="AY102" i="28"/>
  <c r="AX102" i="28"/>
  <c r="AY101" i="28"/>
  <c r="AX101" i="28"/>
  <c r="AY100" i="28"/>
  <c r="AX100" i="28"/>
  <c r="AY99" i="28"/>
  <c r="AX99" i="28"/>
  <c r="AY97" i="28"/>
  <c r="AX97" i="28"/>
  <c r="AY96" i="28"/>
  <c r="AX96" i="28"/>
  <c r="AY95" i="28"/>
  <c r="AX95" i="28"/>
  <c r="AY94" i="28"/>
  <c r="AX94" i="28"/>
  <c r="AY93" i="28"/>
  <c r="AX93" i="28"/>
  <c r="AY91" i="28"/>
  <c r="AX91" i="28"/>
  <c r="AY90" i="28"/>
  <c r="AX90" i="28"/>
  <c r="AY89" i="28"/>
  <c r="AX89" i="28"/>
  <c r="AY88" i="28"/>
  <c r="AX88" i="28"/>
  <c r="AY87" i="28"/>
  <c r="AX87" i="28"/>
  <c r="AY85" i="28"/>
  <c r="AX85" i="28"/>
  <c r="AY84" i="28"/>
  <c r="AX84" i="28"/>
  <c r="AY83" i="28"/>
  <c r="AX83" i="28"/>
  <c r="AY82" i="28"/>
  <c r="AX82" i="28"/>
  <c r="AY81" i="28"/>
  <c r="AX81" i="28"/>
  <c r="AY79" i="28"/>
  <c r="AX79" i="28"/>
  <c r="AY78" i="28"/>
  <c r="AX78" i="28"/>
  <c r="AY77" i="28"/>
  <c r="AX77" i="28"/>
  <c r="AY76" i="28"/>
  <c r="AX76" i="28"/>
  <c r="AY75" i="28"/>
  <c r="AX75" i="28"/>
  <c r="AY73" i="28"/>
  <c r="AX73" i="28"/>
  <c r="AY72" i="28"/>
  <c r="AX72" i="28"/>
  <c r="AY71" i="28"/>
  <c r="AX71" i="28"/>
  <c r="AY70" i="28"/>
  <c r="AX70" i="28"/>
  <c r="AY69" i="28"/>
  <c r="AX69" i="28"/>
  <c r="AY67" i="28"/>
  <c r="AX67" i="28"/>
  <c r="AY66" i="28"/>
  <c r="AX66" i="28"/>
  <c r="AY65" i="28"/>
  <c r="AX65" i="28"/>
  <c r="AY64" i="28"/>
  <c r="AX64" i="28"/>
  <c r="AY63" i="28"/>
  <c r="AX63" i="28"/>
  <c r="AY61" i="28"/>
  <c r="AX61" i="28"/>
  <c r="AY60" i="28"/>
  <c r="AX60" i="28"/>
  <c r="AY59" i="28"/>
  <c r="AX59" i="28"/>
  <c r="AY58" i="28"/>
  <c r="AX58" i="28"/>
  <c r="AY57" i="28"/>
  <c r="AX57" i="28"/>
  <c r="AY55" i="28"/>
  <c r="AX55" i="28"/>
  <c r="AY54" i="28"/>
  <c r="AX54" i="28"/>
  <c r="AY53" i="28"/>
  <c r="AX53" i="28"/>
  <c r="AY52" i="28"/>
  <c r="AX52" i="28"/>
  <c r="AY51" i="28"/>
  <c r="AX51" i="28"/>
  <c r="AY49" i="28"/>
  <c r="AX49" i="28"/>
  <c r="AY48" i="28"/>
  <c r="AX48" i="28"/>
  <c r="AY47" i="28"/>
  <c r="AX47" i="28"/>
  <c r="AY46" i="28"/>
  <c r="AX46" i="28"/>
  <c r="AY45" i="28"/>
  <c r="AX45" i="28"/>
  <c r="AY43" i="28"/>
  <c r="AX43" i="28"/>
  <c r="AY42" i="28"/>
  <c r="AX42" i="28"/>
  <c r="AY41" i="28"/>
  <c r="AX41" i="28"/>
  <c r="AY40" i="28"/>
  <c r="AX40" i="28"/>
  <c r="AY39" i="28"/>
  <c r="AX39" i="28"/>
  <c r="AY37" i="28"/>
  <c r="AX37" i="28"/>
  <c r="AY36" i="28"/>
  <c r="AX36" i="28"/>
  <c r="AY35" i="28"/>
  <c r="AX35" i="28"/>
  <c r="AY34" i="28"/>
  <c r="AX34" i="28"/>
  <c r="AY33" i="28"/>
  <c r="AX33" i="28"/>
  <c r="AY31" i="28"/>
  <c r="AX31" i="28"/>
  <c r="AY30" i="28"/>
  <c r="AX30" i="28"/>
  <c r="AY29" i="28"/>
  <c r="AX29" i="28"/>
  <c r="AY28" i="28"/>
  <c r="AX28" i="28"/>
  <c r="AY27" i="28"/>
  <c r="AX27" i="28"/>
  <c r="AY25" i="28"/>
  <c r="AX25" i="28"/>
  <c r="AY24" i="28"/>
  <c r="AX24" i="28"/>
  <c r="AY23" i="28"/>
  <c r="AX23" i="28"/>
  <c r="AY22" i="28"/>
  <c r="AX22" i="28"/>
  <c r="AY21" i="28"/>
  <c r="AX21" i="28"/>
  <c r="AZ19" i="28"/>
  <c r="AY19" i="28"/>
  <c r="AX19" i="28"/>
  <c r="AZ18" i="28"/>
  <c r="AY18" i="28"/>
  <c r="AX18" i="28"/>
  <c r="AZ17" i="28"/>
  <c r="AY17" i="28"/>
  <c r="AX17" i="28"/>
  <c r="AZ16" i="28"/>
  <c r="AY16" i="28"/>
  <c r="AX16" i="28"/>
  <c r="AZ15" i="28"/>
  <c r="AY15" i="28"/>
  <c r="AX15" i="28"/>
  <c r="AY277" i="14"/>
  <c r="AX277" i="14"/>
  <c r="AY276" i="14"/>
  <c r="AX276" i="14"/>
  <c r="AY275" i="14"/>
  <c r="AX275" i="14"/>
  <c r="AY274" i="14"/>
  <c r="AX274" i="14"/>
  <c r="AY273" i="14"/>
  <c r="AX273" i="14"/>
  <c r="B271" i="25" s="1"/>
  <c r="G271" i="25" s="1"/>
  <c r="AY271" i="14"/>
  <c r="AX271" i="14"/>
  <c r="AY270" i="14"/>
  <c r="AX270" i="14"/>
  <c r="AY269" i="14"/>
  <c r="AX269" i="14"/>
  <c r="AY268" i="14"/>
  <c r="AX268" i="14"/>
  <c r="AY267" i="14"/>
  <c r="AX267" i="14"/>
  <c r="B266" i="15" s="1"/>
  <c r="AY265" i="14"/>
  <c r="AX265" i="14"/>
  <c r="AY264" i="14"/>
  <c r="AX264" i="14"/>
  <c r="AY263" i="14"/>
  <c r="AX263" i="14"/>
  <c r="AY262" i="14"/>
  <c r="AX262" i="14"/>
  <c r="AY261" i="14"/>
  <c r="AX261" i="14"/>
  <c r="B260" i="15" s="1"/>
  <c r="AY259" i="14"/>
  <c r="AX259" i="14"/>
  <c r="AY258" i="14"/>
  <c r="AX258" i="14"/>
  <c r="AY257" i="14"/>
  <c r="AX257" i="14"/>
  <c r="AY256" i="14"/>
  <c r="AX256" i="14"/>
  <c r="AY255" i="14"/>
  <c r="AX255" i="14"/>
  <c r="B252" i="21" s="1"/>
  <c r="A534" i="19" s="1"/>
  <c r="AY253" i="14"/>
  <c r="AX253" i="14"/>
  <c r="AY252" i="14"/>
  <c r="AX252" i="14"/>
  <c r="AY251" i="14"/>
  <c r="AX251" i="14"/>
  <c r="AY250" i="14"/>
  <c r="AX250" i="14"/>
  <c r="AY249" i="14"/>
  <c r="AX249" i="14"/>
  <c r="B248" i="15" s="1"/>
  <c r="AY247" i="14"/>
  <c r="AX247" i="14"/>
  <c r="AY246" i="14"/>
  <c r="AX246" i="14"/>
  <c r="AY245" i="14"/>
  <c r="AX245" i="14"/>
  <c r="AY244" i="14"/>
  <c r="AX244" i="14"/>
  <c r="AY243" i="14"/>
  <c r="AX243" i="14"/>
  <c r="B241" i="25" s="1"/>
  <c r="G241" i="25" s="1"/>
  <c r="AY241" i="14"/>
  <c r="AX241" i="14"/>
  <c r="AY240" i="14"/>
  <c r="AX240" i="14"/>
  <c r="AY239" i="14"/>
  <c r="AX239" i="14"/>
  <c r="AY238" i="14"/>
  <c r="AX238" i="14"/>
  <c r="AY237" i="14"/>
  <c r="AX237" i="14"/>
  <c r="B234" i="21" s="1"/>
  <c r="A495" i="19" s="1"/>
  <c r="AY235" i="14"/>
  <c r="AX235" i="14"/>
  <c r="AY234" i="14"/>
  <c r="AX234" i="14"/>
  <c r="AY233" i="14"/>
  <c r="AX233" i="14"/>
  <c r="AY232" i="14"/>
  <c r="AX232" i="14"/>
  <c r="AX231" i="14"/>
  <c r="B229" i="25" s="1"/>
  <c r="G229" i="25" s="1"/>
  <c r="AY231" i="14"/>
  <c r="AY229" i="14"/>
  <c r="AX229" i="14"/>
  <c r="AY228" i="14"/>
  <c r="AX228" i="14"/>
  <c r="AY227" i="14"/>
  <c r="AX227" i="14"/>
  <c r="AY226" i="14"/>
  <c r="AX226" i="14"/>
  <c r="AY225" i="14"/>
  <c r="AX225" i="14"/>
  <c r="B223" i="25" s="1"/>
  <c r="G223" i="25" s="1"/>
  <c r="AY223" i="14"/>
  <c r="AX223" i="14"/>
  <c r="AY222" i="14"/>
  <c r="AX222" i="14"/>
  <c r="AY221" i="14"/>
  <c r="AX221" i="14"/>
  <c r="AY220" i="14"/>
  <c r="AX220" i="14"/>
  <c r="AY219" i="14"/>
  <c r="AX219" i="14"/>
  <c r="B218" i="15" s="1"/>
  <c r="AY217" i="14"/>
  <c r="AX217" i="14"/>
  <c r="AY216" i="14"/>
  <c r="AX216" i="14"/>
  <c r="AY215" i="14"/>
  <c r="AX215" i="14"/>
  <c r="AY214" i="14"/>
  <c r="AX214" i="14"/>
  <c r="AY213" i="14"/>
  <c r="AX213" i="14"/>
  <c r="B210" i="21" s="1"/>
  <c r="A443" i="19" s="1"/>
  <c r="AY211" i="14"/>
  <c r="AX211" i="14"/>
  <c r="AY210" i="14"/>
  <c r="AX210" i="14"/>
  <c r="AY209" i="14"/>
  <c r="AX209" i="14"/>
  <c r="AY208" i="14"/>
  <c r="AX208" i="14"/>
  <c r="AY207" i="14"/>
  <c r="AX207" i="14"/>
  <c r="B206" i="15" s="1"/>
  <c r="AY205" i="14"/>
  <c r="AX205" i="14"/>
  <c r="AY204" i="14"/>
  <c r="AX204" i="14"/>
  <c r="AY203" i="14"/>
  <c r="AX203" i="14"/>
  <c r="AY202" i="14"/>
  <c r="AX202" i="14"/>
  <c r="AY201" i="14"/>
  <c r="AX201" i="14"/>
  <c r="B198" i="21" s="1"/>
  <c r="A417" i="19" s="1"/>
  <c r="AY199" i="14"/>
  <c r="AX199" i="14"/>
  <c r="AY198" i="14"/>
  <c r="AX198" i="14"/>
  <c r="AY197" i="14"/>
  <c r="AX197" i="14"/>
  <c r="AY196" i="14"/>
  <c r="AX196" i="14"/>
  <c r="AY195" i="14"/>
  <c r="AX195" i="14"/>
  <c r="B192" i="21" s="1"/>
  <c r="A404" i="19" s="1"/>
  <c r="AY193" i="14"/>
  <c r="AX193" i="14"/>
  <c r="AY192" i="14"/>
  <c r="AX192" i="14"/>
  <c r="AY191" i="14"/>
  <c r="AX191" i="14"/>
  <c r="AY190" i="14"/>
  <c r="AX190" i="14"/>
  <c r="AY189" i="14"/>
  <c r="AX189" i="14"/>
  <c r="B186" i="21" s="1"/>
  <c r="A391" i="19" s="1"/>
  <c r="AY187" i="14"/>
  <c r="AX187" i="14"/>
  <c r="AY186" i="14"/>
  <c r="AX186" i="14"/>
  <c r="AY185" i="14"/>
  <c r="AX185" i="14"/>
  <c r="AY184" i="14"/>
  <c r="AX184" i="14"/>
  <c r="AY183" i="14"/>
  <c r="AX183" i="14"/>
  <c r="B181" i="25" s="1"/>
  <c r="G181" i="25" s="1"/>
  <c r="AY181" i="14"/>
  <c r="AX181" i="14"/>
  <c r="AY180" i="14"/>
  <c r="AX180" i="14"/>
  <c r="AY179" i="14"/>
  <c r="AX179" i="14"/>
  <c r="AY178" i="14"/>
  <c r="AX178" i="14"/>
  <c r="AY177" i="14"/>
  <c r="AX177" i="14"/>
  <c r="B174" i="21" s="1"/>
  <c r="A365" i="19" s="1"/>
  <c r="AY175" i="14"/>
  <c r="AX175" i="14"/>
  <c r="AY174" i="14"/>
  <c r="AX174" i="14"/>
  <c r="AY173" i="14"/>
  <c r="AX173" i="14"/>
  <c r="AY172" i="14"/>
  <c r="AX172" i="14"/>
  <c r="AY169" i="14"/>
  <c r="AX169" i="14"/>
  <c r="AY168" i="14"/>
  <c r="AX168" i="14"/>
  <c r="AY167" i="14"/>
  <c r="AX167" i="14"/>
  <c r="AY166" i="14"/>
  <c r="AX166" i="14"/>
  <c r="AY165" i="14"/>
  <c r="AX165" i="14"/>
  <c r="B164" i="15" s="1"/>
  <c r="AY160" i="14"/>
  <c r="AX160" i="14"/>
  <c r="AY161" i="14"/>
  <c r="AX161" i="14"/>
  <c r="AY162" i="14"/>
  <c r="AX162" i="14"/>
  <c r="AY163" i="14"/>
  <c r="AX163" i="14"/>
  <c r="AY159" i="14"/>
  <c r="AX159" i="14"/>
  <c r="B156" i="21" s="1"/>
  <c r="A326" i="19" s="1"/>
  <c r="AY171" i="14"/>
  <c r="AX171" i="14"/>
  <c r="B168" i="21" s="1"/>
  <c r="A352" i="19" s="1"/>
  <c r="AY157" i="14"/>
  <c r="AX157" i="14"/>
  <c r="AY156" i="14"/>
  <c r="AX156" i="14"/>
  <c r="AY155" i="14"/>
  <c r="AX155" i="14"/>
  <c r="AY154" i="14"/>
  <c r="AX154" i="14"/>
  <c r="AX153" i="14"/>
  <c r="B150" i="21" s="1"/>
  <c r="A313" i="19" s="1"/>
  <c r="AY153" i="14"/>
  <c r="AY151" i="14"/>
  <c r="AX151" i="14"/>
  <c r="AY150" i="14"/>
  <c r="AX150" i="14"/>
  <c r="AY149" i="14"/>
  <c r="AX149" i="14"/>
  <c r="AY148" i="14"/>
  <c r="AX148" i="14"/>
  <c r="AY147" i="14"/>
  <c r="AX147" i="14"/>
  <c r="B144" i="21" s="1"/>
  <c r="A300" i="19" s="1"/>
  <c r="AY145" i="14"/>
  <c r="AX145" i="14"/>
  <c r="AY144" i="14"/>
  <c r="AX144" i="14"/>
  <c r="AY143" i="14"/>
  <c r="AX143" i="14"/>
  <c r="AY142" i="14"/>
  <c r="AX142" i="14"/>
  <c r="AY141" i="14"/>
  <c r="AX141" i="14"/>
  <c r="B139" i="25" s="1"/>
  <c r="G139" i="25" s="1"/>
  <c r="AY139" i="14"/>
  <c r="AX139" i="14"/>
  <c r="AY138" i="14"/>
  <c r="AX138" i="14"/>
  <c r="AY137" i="14"/>
  <c r="AX137" i="14"/>
  <c r="AY136" i="14"/>
  <c r="AX136" i="14"/>
  <c r="AY135" i="14"/>
  <c r="AX135" i="14"/>
  <c r="B132" i="21" s="1"/>
  <c r="A274" i="19" s="1"/>
  <c r="AY133" i="14"/>
  <c r="AX133" i="14"/>
  <c r="AY132" i="14"/>
  <c r="AX132" i="14"/>
  <c r="AY131" i="14"/>
  <c r="AX131" i="14"/>
  <c r="AY130" i="14"/>
  <c r="AX130" i="14"/>
  <c r="AY129" i="14"/>
  <c r="AX129" i="14"/>
  <c r="B127" i="25" s="1"/>
  <c r="G127" i="25" s="1"/>
  <c r="AY127" i="14"/>
  <c r="AX127" i="14"/>
  <c r="AY126" i="14"/>
  <c r="AX126" i="14"/>
  <c r="AY125" i="14"/>
  <c r="AX125" i="14"/>
  <c r="AY124" i="14"/>
  <c r="AX124" i="14"/>
  <c r="AY123" i="14"/>
  <c r="AX123" i="14"/>
  <c r="B122" i="15" s="1"/>
  <c r="AY121" i="14"/>
  <c r="AX121" i="14"/>
  <c r="AY120" i="14"/>
  <c r="AX120" i="14"/>
  <c r="AY119" i="14"/>
  <c r="AX119" i="14"/>
  <c r="AY118" i="14"/>
  <c r="AX118" i="14"/>
  <c r="AY117" i="14"/>
  <c r="AX117" i="14"/>
  <c r="B116" i="15" s="1"/>
  <c r="AY115" i="14"/>
  <c r="AX115" i="14"/>
  <c r="AY114" i="14"/>
  <c r="AX114" i="14"/>
  <c r="AY113" i="14"/>
  <c r="AX113" i="14"/>
  <c r="AY112" i="14"/>
  <c r="AX112" i="14"/>
  <c r="AY111" i="14"/>
  <c r="AX111" i="14"/>
  <c r="B108" i="21" s="1"/>
  <c r="A222" i="19" s="1"/>
  <c r="AY109" i="14"/>
  <c r="AX109" i="14"/>
  <c r="AY108" i="14"/>
  <c r="AX108" i="14"/>
  <c r="AY107" i="14"/>
  <c r="AX107" i="14"/>
  <c r="AY106" i="14"/>
  <c r="AX106" i="14"/>
  <c r="AY105" i="14"/>
  <c r="AX105" i="14"/>
  <c r="B104" i="15" s="1"/>
  <c r="AY103" i="14"/>
  <c r="AX103" i="14"/>
  <c r="AY102" i="14"/>
  <c r="AX102" i="14"/>
  <c r="AY101" i="14"/>
  <c r="AX101" i="14"/>
  <c r="AY100" i="14"/>
  <c r="AX100" i="14"/>
  <c r="AY99" i="14"/>
  <c r="AX99" i="14"/>
  <c r="B97" i="25" s="1"/>
  <c r="G97" i="25" s="1"/>
  <c r="AY97" i="14"/>
  <c r="AX97" i="14"/>
  <c r="AY96" i="14"/>
  <c r="AX96" i="14"/>
  <c r="AY95" i="14"/>
  <c r="AX95" i="14"/>
  <c r="AY94" i="14"/>
  <c r="AX94" i="14"/>
  <c r="AX93" i="14"/>
  <c r="B90" i="21" s="1"/>
  <c r="A183" i="19" s="1"/>
  <c r="AY93" i="14"/>
  <c r="AY91" i="14"/>
  <c r="AX91" i="14"/>
  <c r="AY90" i="14"/>
  <c r="AX90" i="14"/>
  <c r="AY89" i="14"/>
  <c r="AX89" i="14"/>
  <c r="AY88" i="14"/>
  <c r="AX88" i="14"/>
  <c r="AY87" i="14"/>
  <c r="AX87" i="14"/>
  <c r="B85" i="25" s="1"/>
  <c r="G85" i="25" s="1"/>
  <c r="AY85" i="14"/>
  <c r="AX85" i="14"/>
  <c r="AY84" i="14"/>
  <c r="AX84" i="14"/>
  <c r="AY83" i="14"/>
  <c r="AX83" i="14"/>
  <c r="AY82" i="14"/>
  <c r="AX82" i="14"/>
  <c r="AY81" i="14"/>
  <c r="AX81" i="14"/>
  <c r="B79" i="25" s="1"/>
  <c r="G79" i="25" s="1"/>
  <c r="AY79" i="14"/>
  <c r="AX79" i="14"/>
  <c r="AY78" i="14"/>
  <c r="AX78" i="14"/>
  <c r="AY77" i="14"/>
  <c r="AX77" i="14"/>
  <c r="AY76" i="14"/>
  <c r="AX76" i="14"/>
  <c r="AY75" i="14"/>
  <c r="AX75" i="14"/>
  <c r="B74" i="15" s="1"/>
  <c r="AY73" i="14"/>
  <c r="AX73" i="14"/>
  <c r="AY72" i="14"/>
  <c r="AX72" i="14"/>
  <c r="AY71" i="14"/>
  <c r="AX71" i="14"/>
  <c r="AY70" i="14"/>
  <c r="AX70" i="14"/>
  <c r="AY69" i="14"/>
  <c r="AX69" i="14"/>
  <c r="B66" i="21" s="1"/>
  <c r="AY67" i="14"/>
  <c r="AX67" i="14"/>
  <c r="AY66" i="14"/>
  <c r="AX66" i="14"/>
  <c r="AY65" i="14"/>
  <c r="AX65" i="14"/>
  <c r="AY64" i="14"/>
  <c r="AX64" i="14"/>
  <c r="AY63" i="14"/>
  <c r="AX63" i="14"/>
  <c r="B62" i="15" s="1"/>
  <c r="AY61" i="14"/>
  <c r="AX61" i="14"/>
  <c r="AY60" i="14"/>
  <c r="AX60" i="14"/>
  <c r="AY59" i="14"/>
  <c r="AX59" i="14"/>
  <c r="AY58" i="14"/>
  <c r="AX58" i="14"/>
  <c r="AY57" i="14"/>
  <c r="AX57" i="14"/>
  <c r="B54" i="21" s="1"/>
  <c r="BF14" i="28"/>
  <c r="BF13" i="28"/>
  <c r="BF12" i="28"/>
  <c r="BF11" i="28"/>
  <c r="BF10" i="28"/>
  <c r="BF9" i="28"/>
  <c r="BD13" i="28"/>
  <c r="BD12" i="28"/>
  <c r="BD11" i="28"/>
  <c r="BD10" i="28"/>
  <c r="BD14" i="28" s="1"/>
  <c r="BC13" i="28"/>
  <c r="BC12" i="28"/>
  <c r="BC11" i="28"/>
  <c r="BC14" i="28"/>
  <c r="BC10" i="28"/>
  <c r="AY55" i="14"/>
  <c r="AX55" i="14"/>
  <c r="AY54" i="14"/>
  <c r="AX54" i="14"/>
  <c r="AY53" i="14"/>
  <c r="AX53" i="14"/>
  <c r="AY52" i="14"/>
  <c r="AX52" i="14"/>
  <c r="AY51" i="14"/>
  <c r="AX51" i="14"/>
  <c r="B48" i="21" s="1"/>
  <c r="AY49" i="14"/>
  <c r="AX49" i="14"/>
  <c r="AY48" i="14"/>
  <c r="AX48" i="14"/>
  <c r="AY47" i="14"/>
  <c r="AX47" i="14"/>
  <c r="AY46" i="14"/>
  <c r="AX46" i="14"/>
  <c r="AY45" i="14"/>
  <c r="AX45" i="14"/>
  <c r="B42" i="21" s="1"/>
  <c r="AY43" i="14"/>
  <c r="AX43" i="14"/>
  <c r="AY42" i="14"/>
  <c r="AX42" i="14"/>
  <c r="AY41" i="14"/>
  <c r="AX41" i="14"/>
  <c r="AY40" i="14"/>
  <c r="AX40" i="14"/>
  <c r="AY39" i="14"/>
  <c r="AX39" i="14"/>
  <c r="B37" i="25" s="1"/>
  <c r="G37" i="25" s="1"/>
  <c r="AY37" i="14"/>
  <c r="AX37" i="14"/>
  <c r="AY36" i="14"/>
  <c r="AX36" i="14"/>
  <c r="AY35" i="14"/>
  <c r="AX35" i="14"/>
  <c r="AY34" i="14"/>
  <c r="AX34" i="14"/>
  <c r="AY33" i="14"/>
  <c r="AX33" i="14"/>
  <c r="B30" i="21" s="1"/>
  <c r="AY31" i="14"/>
  <c r="AX31" i="14"/>
  <c r="AY30" i="14"/>
  <c r="AX30" i="14"/>
  <c r="AY29" i="14"/>
  <c r="AX29" i="14"/>
  <c r="AY28" i="14"/>
  <c r="AX28" i="14"/>
  <c r="AX27" i="14"/>
  <c r="B26" i="15" s="1"/>
  <c r="AY27" i="14"/>
  <c r="AY25" i="14"/>
  <c r="AX25" i="14"/>
  <c r="AY24" i="14"/>
  <c r="AX24" i="14"/>
  <c r="AY23" i="14"/>
  <c r="AX23" i="14"/>
  <c r="AY22" i="14"/>
  <c r="AX22" i="14"/>
  <c r="AY21" i="14"/>
  <c r="AX21" i="14"/>
  <c r="B20" i="15" s="1"/>
  <c r="AZ19" i="14"/>
  <c r="AY19" i="14"/>
  <c r="AX19" i="14"/>
  <c r="AZ18" i="14"/>
  <c r="AY18" i="14"/>
  <c r="AX18" i="14"/>
  <c r="AZ17" i="14"/>
  <c r="AY17" i="14"/>
  <c r="AX17" i="14"/>
  <c r="AZ16" i="14"/>
  <c r="AY16" i="14"/>
  <c r="AX16" i="14"/>
  <c r="AZ15" i="14"/>
  <c r="AY15" i="14"/>
  <c r="AX15" i="14"/>
  <c r="B14" i="15" s="1"/>
  <c r="F37" i="27"/>
  <c r="E37" i="27"/>
  <c r="B273" i="21"/>
  <c r="B272" i="21"/>
  <c r="B271" i="21"/>
  <c r="T270" i="21"/>
  <c r="S270" i="21"/>
  <c r="R270" i="21"/>
  <c r="Q270" i="21"/>
  <c r="P270" i="21"/>
  <c r="N270" i="21"/>
  <c r="M270" i="21"/>
  <c r="L270" i="21" s="1"/>
  <c r="J270" i="21"/>
  <c r="I270" i="21"/>
  <c r="H270" i="21"/>
  <c r="G270" i="21"/>
  <c r="F270" i="21" s="1"/>
  <c r="T264" i="21"/>
  <c r="S264" i="21"/>
  <c r="R264" i="21"/>
  <c r="Q264" i="21"/>
  <c r="P264" i="21"/>
  <c r="N264" i="21"/>
  <c r="M264" i="21"/>
  <c r="L264" i="21" s="1"/>
  <c r="J264" i="21"/>
  <c r="I264" i="21"/>
  <c r="H264" i="21"/>
  <c r="G264" i="21"/>
  <c r="B262" i="21"/>
  <c r="B261" i="21"/>
  <c r="B260" i="21"/>
  <c r="B259" i="21"/>
  <c r="T258" i="21"/>
  <c r="S258" i="21"/>
  <c r="R258" i="21"/>
  <c r="Q258" i="21"/>
  <c r="P258" i="21"/>
  <c r="N258" i="21"/>
  <c r="M258" i="21"/>
  <c r="L258" i="21" s="1"/>
  <c r="J258" i="21"/>
  <c r="I258" i="21"/>
  <c r="H258" i="21"/>
  <c r="F258" i="21" s="1"/>
  <c r="G258" i="21"/>
  <c r="T252" i="21"/>
  <c r="S252" i="21"/>
  <c r="R252" i="21"/>
  <c r="Q252" i="21"/>
  <c r="P252" i="21"/>
  <c r="N252" i="21"/>
  <c r="M252" i="21"/>
  <c r="J252" i="21"/>
  <c r="I252" i="21"/>
  <c r="H252" i="21"/>
  <c r="G252" i="21"/>
  <c r="F252" i="21" s="1"/>
  <c r="T246" i="21"/>
  <c r="S246" i="21"/>
  <c r="R246" i="21"/>
  <c r="Q246" i="21"/>
  <c r="P246" i="21"/>
  <c r="N246" i="21"/>
  <c r="M246" i="21"/>
  <c r="L246" i="21" s="1"/>
  <c r="J246" i="21"/>
  <c r="I246" i="21"/>
  <c r="H246" i="21"/>
  <c r="G246" i="21"/>
  <c r="T240" i="21"/>
  <c r="S240" i="21"/>
  <c r="R240" i="21"/>
  <c r="Q240" i="21"/>
  <c r="P240" i="21"/>
  <c r="N240" i="21"/>
  <c r="M240" i="21"/>
  <c r="J240" i="21"/>
  <c r="I240" i="21"/>
  <c r="H240" i="21"/>
  <c r="G240" i="21"/>
  <c r="F240" i="21" s="1"/>
  <c r="T234" i="21"/>
  <c r="S234" i="21"/>
  <c r="R234" i="21"/>
  <c r="Q234" i="21"/>
  <c r="P234" i="21"/>
  <c r="N234" i="21"/>
  <c r="M234" i="21"/>
  <c r="L234" i="21" s="1"/>
  <c r="J234" i="21"/>
  <c r="I234" i="21"/>
  <c r="H234" i="21"/>
  <c r="G234" i="21"/>
  <c r="F234" i="21" s="1"/>
  <c r="T228" i="21"/>
  <c r="S228" i="21"/>
  <c r="R228" i="21"/>
  <c r="Q228" i="21"/>
  <c r="P228" i="21"/>
  <c r="N228" i="21"/>
  <c r="M228" i="21"/>
  <c r="J228" i="21"/>
  <c r="I228" i="21"/>
  <c r="H228" i="21"/>
  <c r="G228" i="21"/>
  <c r="F228" i="21" s="1"/>
  <c r="B226" i="21"/>
  <c r="B225" i="21"/>
  <c r="B224" i="21"/>
  <c r="B223" i="21"/>
  <c r="T222" i="21"/>
  <c r="S222" i="21"/>
  <c r="R222" i="21"/>
  <c r="Q222" i="21"/>
  <c r="P222" i="21"/>
  <c r="N222" i="21"/>
  <c r="M222" i="21"/>
  <c r="J222" i="21"/>
  <c r="I222" i="21"/>
  <c r="H222" i="21"/>
  <c r="G222" i="21"/>
  <c r="F222" i="21" s="1"/>
  <c r="T216" i="21"/>
  <c r="S216" i="21"/>
  <c r="R216" i="21"/>
  <c r="Q216" i="21"/>
  <c r="P216" i="21"/>
  <c r="N216" i="21"/>
  <c r="M216" i="21"/>
  <c r="L216" i="21" s="1"/>
  <c r="J216" i="21"/>
  <c r="I216" i="21"/>
  <c r="H216" i="21"/>
  <c r="G216" i="21"/>
  <c r="T210" i="21"/>
  <c r="S210" i="21"/>
  <c r="R210" i="21"/>
  <c r="Q210" i="21"/>
  <c r="P210" i="21"/>
  <c r="N210" i="21"/>
  <c r="M210" i="21"/>
  <c r="J210" i="21"/>
  <c r="I210" i="21"/>
  <c r="H210" i="21"/>
  <c r="G210" i="21"/>
  <c r="T204" i="21"/>
  <c r="S204" i="21"/>
  <c r="R204" i="21"/>
  <c r="Q204" i="21"/>
  <c r="P204" i="21"/>
  <c r="N204" i="21"/>
  <c r="M204" i="21"/>
  <c r="L204" i="21" s="1"/>
  <c r="J204" i="21"/>
  <c r="I204" i="21"/>
  <c r="H204" i="21"/>
  <c r="G204" i="21"/>
  <c r="T198" i="21"/>
  <c r="S198" i="21"/>
  <c r="R198" i="21"/>
  <c r="Q198" i="21"/>
  <c r="P198" i="21"/>
  <c r="N198" i="21"/>
  <c r="M198" i="21"/>
  <c r="J198" i="21"/>
  <c r="I198" i="21"/>
  <c r="H198" i="21"/>
  <c r="G198" i="21"/>
  <c r="F198" i="21" s="1"/>
  <c r="T192" i="21"/>
  <c r="S192" i="21"/>
  <c r="R192" i="21"/>
  <c r="Q192" i="21"/>
  <c r="P192" i="21"/>
  <c r="N192" i="21"/>
  <c r="M192" i="21"/>
  <c r="L192" i="21" s="1"/>
  <c r="J192" i="21"/>
  <c r="I192" i="21"/>
  <c r="H192" i="21"/>
  <c r="G192" i="21"/>
  <c r="B190" i="21"/>
  <c r="B189" i="21"/>
  <c r="B188" i="21"/>
  <c r="B187" i="21"/>
  <c r="T186" i="21"/>
  <c r="S186" i="21"/>
  <c r="R186" i="21"/>
  <c r="Q186" i="21"/>
  <c r="P186" i="21"/>
  <c r="N186" i="21"/>
  <c r="M186" i="21"/>
  <c r="L186" i="21" s="1"/>
  <c r="J186" i="21"/>
  <c r="I186" i="21"/>
  <c r="H186" i="21"/>
  <c r="G186" i="21"/>
  <c r="T180" i="21"/>
  <c r="S180" i="21"/>
  <c r="R180" i="21"/>
  <c r="Q180" i="21"/>
  <c r="P180" i="21"/>
  <c r="N180" i="21"/>
  <c r="M180" i="21"/>
  <c r="L180" i="21" s="1"/>
  <c r="J180" i="21"/>
  <c r="I180" i="21"/>
  <c r="H180" i="21"/>
  <c r="G180" i="21"/>
  <c r="F180" i="21" s="1"/>
  <c r="U180" i="21" s="1"/>
  <c r="T174" i="21"/>
  <c r="S174" i="21"/>
  <c r="R174" i="21"/>
  <c r="Q174" i="21"/>
  <c r="P174" i="21"/>
  <c r="N174" i="21"/>
  <c r="M174" i="21"/>
  <c r="L174" i="21" s="1"/>
  <c r="J174" i="21"/>
  <c r="I174" i="21"/>
  <c r="H174" i="21"/>
  <c r="G174" i="21"/>
  <c r="T168" i="21"/>
  <c r="S168" i="21"/>
  <c r="R168" i="21"/>
  <c r="Q168" i="21"/>
  <c r="P168" i="21"/>
  <c r="N168" i="21"/>
  <c r="M168" i="21"/>
  <c r="L168" i="21" s="1"/>
  <c r="J168" i="21"/>
  <c r="I168" i="21"/>
  <c r="H168" i="21"/>
  <c r="G168" i="21"/>
  <c r="F168" i="21" s="1"/>
  <c r="T162" i="21"/>
  <c r="S162" i="21"/>
  <c r="R162" i="21"/>
  <c r="Q162" i="21"/>
  <c r="P162" i="21"/>
  <c r="N162" i="21"/>
  <c r="M162" i="21"/>
  <c r="L162" i="21" s="1"/>
  <c r="J162" i="21"/>
  <c r="I162" i="21"/>
  <c r="H162" i="21"/>
  <c r="G162" i="21"/>
  <c r="T156" i="21"/>
  <c r="S156" i="21"/>
  <c r="R156" i="21"/>
  <c r="Q156" i="21"/>
  <c r="P156" i="21"/>
  <c r="N156" i="21"/>
  <c r="M156" i="21"/>
  <c r="L156" i="21" s="1"/>
  <c r="J156" i="21"/>
  <c r="I156" i="21"/>
  <c r="H156" i="21"/>
  <c r="G156" i="21"/>
  <c r="F156" i="21" s="1"/>
  <c r="B154" i="21"/>
  <c r="B153" i="21"/>
  <c r="B152" i="21"/>
  <c r="B151" i="21"/>
  <c r="T150" i="21"/>
  <c r="S150" i="21"/>
  <c r="R150" i="21"/>
  <c r="Q150" i="21"/>
  <c r="P150" i="21"/>
  <c r="N150" i="21"/>
  <c r="M150" i="21"/>
  <c r="J150" i="21"/>
  <c r="I150" i="21"/>
  <c r="H150" i="21"/>
  <c r="G150" i="21"/>
  <c r="T144" i="21"/>
  <c r="S144" i="21"/>
  <c r="R144" i="21"/>
  <c r="Q144" i="21"/>
  <c r="P144" i="21"/>
  <c r="N144" i="21"/>
  <c r="M144" i="21"/>
  <c r="L144" i="21" s="1"/>
  <c r="J144" i="21"/>
  <c r="I144" i="21"/>
  <c r="H144" i="21"/>
  <c r="G144" i="21"/>
  <c r="T138" i="21"/>
  <c r="S138" i="21"/>
  <c r="R138" i="21"/>
  <c r="Q138" i="21"/>
  <c r="P138" i="21"/>
  <c r="N138" i="21"/>
  <c r="M138" i="21"/>
  <c r="J138" i="21"/>
  <c r="I138" i="21"/>
  <c r="H138" i="21"/>
  <c r="G138" i="21"/>
  <c r="F138" i="21" s="1"/>
  <c r="T132" i="21"/>
  <c r="S132" i="21"/>
  <c r="R132" i="21"/>
  <c r="Q132" i="21"/>
  <c r="P132" i="21"/>
  <c r="N132" i="21"/>
  <c r="M132" i="21"/>
  <c r="L132" i="21" s="1"/>
  <c r="J132" i="21"/>
  <c r="I132" i="21"/>
  <c r="H132" i="21"/>
  <c r="G132" i="21"/>
  <c r="T126" i="21"/>
  <c r="S126" i="21"/>
  <c r="R126" i="21"/>
  <c r="Q126" i="21"/>
  <c r="P126" i="21"/>
  <c r="N126" i="21"/>
  <c r="M126" i="21"/>
  <c r="L126" i="21" s="1"/>
  <c r="J126" i="21"/>
  <c r="I126" i="21"/>
  <c r="H126" i="21"/>
  <c r="G126" i="21"/>
  <c r="T120" i="21"/>
  <c r="S120" i="21"/>
  <c r="R120" i="21"/>
  <c r="Q120" i="21"/>
  <c r="P120" i="21"/>
  <c r="N120" i="21"/>
  <c r="M120" i="21"/>
  <c r="L120" i="21" s="1"/>
  <c r="J120" i="21"/>
  <c r="I120" i="21"/>
  <c r="H120" i="21"/>
  <c r="G120" i="21"/>
  <c r="F120" i="21" s="1"/>
  <c r="B118" i="21"/>
  <c r="B117" i="21"/>
  <c r="B116" i="21"/>
  <c r="B115" i="21"/>
  <c r="T114" i="21"/>
  <c r="S114" i="21"/>
  <c r="R114" i="21"/>
  <c r="Q114" i="21"/>
  <c r="P114" i="21"/>
  <c r="N114" i="21"/>
  <c r="M114" i="21"/>
  <c r="L114" i="21" s="1"/>
  <c r="J114" i="21"/>
  <c r="I114" i="21"/>
  <c r="H114" i="21"/>
  <c r="G114" i="21"/>
  <c r="T108" i="21"/>
  <c r="S108" i="21"/>
  <c r="R108" i="21"/>
  <c r="Q108" i="21"/>
  <c r="P108" i="21"/>
  <c r="N108" i="21"/>
  <c r="M108" i="21"/>
  <c r="L108" i="21" s="1"/>
  <c r="J108" i="21"/>
  <c r="I108" i="21"/>
  <c r="H108" i="21"/>
  <c r="G108" i="21"/>
  <c r="T102" i="21"/>
  <c r="S102" i="21"/>
  <c r="R102" i="21"/>
  <c r="Q102" i="21"/>
  <c r="P102" i="21"/>
  <c r="N102" i="21"/>
  <c r="M102" i="21"/>
  <c r="L102" i="21"/>
  <c r="J102" i="21"/>
  <c r="I102" i="21"/>
  <c r="H102" i="21"/>
  <c r="G102" i="21"/>
  <c r="F102" i="21"/>
  <c r="T96" i="21"/>
  <c r="S96" i="21"/>
  <c r="R96" i="21"/>
  <c r="Q96" i="21"/>
  <c r="P96" i="21"/>
  <c r="N96" i="21"/>
  <c r="M96" i="21"/>
  <c r="L96" i="21"/>
  <c r="U96" i="21" s="1"/>
  <c r="J96" i="21"/>
  <c r="I96" i="21"/>
  <c r="H96" i="21"/>
  <c r="G96" i="21"/>
  <c r="F96" i="21"/>
  <c r="T90" i="21"/>
  <c r="S90" i="21"/>
  <c r="R90" i="21"/>
  <c r="Q90" i="21"/>
  <c r="N90" i="21"/>
  <c r="M90" i="21"/>
  <c r="L90" i="21" s="1"/>
  <c r="J90" i="21"/>
  <c r="I90" i="21"/>
  <c r="H90" i="21"/>
  <c r="G90" i="21"/>
  <c r="F90" i="21" s="1"/>
  <c r="T84" i="21"/>
  <c r="S84" i="21"/>
  <c r="R84" i="21"/>
  <c r="Q84" i="21"/>
  <c r="N84" i="21"/>
  <c r="M84" i="21"/>
  <c r="L84" i="21" s="1"/>
  <c r="J84" i="21"/>
  <c r="I84" i="21"/>
  <c r="H84" i="21"/>
  <c r="G84" i="21"/>
  <c r="B82" i="21"/>
  <c r="B81" i="21"/>
  <c r="B80" i="21"/>
  <c r="B79" i="21"/>
  <c r="T78" i="21"/>
  <c r="T80" i="21" s="1"/>
  <c r="C165" i="19" s="1"/>
  <c r="S78" i="21"/>
  <c r="S80" i="21" s="1"/>
  <c r="R78" i="21"/>
  <c r="R80" i="21" s="1"/>
  <c r="C163" i="19" s="1"/>
  <c r="Q78" i="21"/>
  <c r="Q80" i="21" s="1"/>
  <c r="C164" i="19" s="1"/>
  <c r="P78" i="21"/>
  <c r="P80" i="21" s="1"/>
  <c r="N78" i="21"/>
  <c r="N80" i="21" s="1"/>
  <c r="C162" i="19" s="1"/>
  <c r="M78" i="21"/>
  <c r="M80" i="21" s="1"/>
  <c r="C161" i="19" s="1"/>
  <c r="L78" i="21"/>
  <c r="L80" i="21" s="1"/>
  <c r="J78" i="21"/>
  <c r="J80" i="21" s="1"/>
  <c r="C160" i="19" s="1"/>
  <c r="I78" i="21"/>
  <c r="I80" i="21" s="1"/>
  <c r="C158" i="19" s="1"/>
  <c r="H78" i="21"/>
  <c r="H80" i="21" s="1"/>
  <c r="G78" i="21"/>
  <c r="G80" i="21" s="1"/>
  <c r="C159" i="19" s="1"/>
  <c r="F78" i="21"/>
  <c r="F80" i="21" s="1"/>
  <c r="G7" i="25"/>
  <c r="F276" i="15"/>
  <c r="E276" i="15"/>
  <c r="D276" i="15"/>
  <c r="C276" i="15"/>
  <c r="B276" i="15"/>
  <c r="F275" i="15"/>
  <c r="E275" i="15"/>
  <c r="D275" i="15"/>
  <c r="C275" i="15"/>
  <c r="B275" i="15"/>
  <c r="F274" i="15"/>
  <c r="E274" i="15"/>
  <c r="D274" i="15"/>
  <c r="C274" i="15"/>
  <c r="B274" i="15"/>
  <c r="F273" i="15"/>
  <c r="E273" i="15"/>
  <c r="H273" i="15" s="1"/>
  <c r="D273" i="15"/>
  <c r="C273" i="15"/>
  <c r="B273" i="15"/>
  <c r="F272" i="15"/>
  <c r="E272" i="15"/>
  <c r="H272" i="15" s="1"/>
  <c r="D272" i="15"/>
  <c r="C272" i="15"/>
  <c r="F270" i="15"/>
  <c r="E270" i="15"/>
  <c r="D270" i="15"/>
  <c r="C270" i="15"/>
  <c r="B270" i="15"/>
  <c r="F269" i="15"/>
  <c r="E269" i="15"/>
  <c r="D269" i="15"/>
  <c r="C269" i="15"/>
  <c r="B269" i="15"/>
  <c r="F268" i="15"/>
  <c r="E268" i="15"/>
  <c r="D268" i="15"/>
  <c r="C268" i="15"/>
  <c r="B268" i="15"/>
  <c r="F267" i="15"/>
  <c r="H267" i="15" s="1"/>
  <c r="E267" i="15"/>
  <c r="D267" i="15"/>
  <c r="C267" i="15"/>
  <c r="B267" i="15"/>
  <c r="F266" i="15"/>
  <c r="E266" i="15"/>
  <c r="D266" i="15"/>
  <c r="C266" i="15"/>
  <c r="F264" i="15"/>
  <c r="E264" i="15"/>
  <c r="D264" i="15"/>
  <c r="C264" i="15"/>
  <c r="B264" i="15"/>
  <c r="F263" i="15"/>
  <c r="E263" i="15"/>
  <c r="H263" i="15" s="1"/>
  <c r="D263" i="15"/>
  <c r="C263" i="15"/>
  <c r="B263" i="15"/>
  <c r="F262" i="15"/>
  <c r="E262" i="15"/>
  <c r="D262" i="15"/>
  <c r="C262" i="15"/>
  <c r="B262" i="15"/>
  <c r="F261" i="15"/>
  <c r="E261" i="15"/>
  <c r="H261" i="15" s="1"/>
  <c r="D261" i="15"/>
  <c r="C261" i="15"/>
  <c r="B261" i="15"/>
  <c r="F260" i="15"/>
  <c r="E260" i="15"/>
  <c r="D260" i="15"/>
  <c r="C260" i="15"/>
  <c r="F258" i="15"/>
  <c r="E258" i="15"/>
  <c r="D258" i="15"/>
  <c r="C258" i="15"/>
  <c r="B258" i="15"/>
  <c r="F257" i="15"/>
  <c r="H257" i="15" s="1"/>
  <c r="E257" i="15"/>
  <c r="D257" i="15"/>
  <c r="C257" i="15"/>
  <c r="B257" i="15"/>
  <c r="F256" i="15"/>
  <c r="H256" i="15" s="1"/>
  <c r="E256" i="15"/>
  <c r="D256" i="15"/>
  <c r="C256" i="15"/>
  <c r="B256" i="15"/>
  <c r="F255" i="15"/>
  <c r="E255" i="15"/>
  <c r="D255" i="15"/>
  <c r="C255" i="15"/>
  <c r="B255" i="15"/>
  <c r="F254" i="15"/>
  <c r="E254" i="15"/>
  <c r="H254" i="15" s="1"/>
  <c r="D254" i="15"/>
  <c r="C254" i="15"/>
  <c r="F252" i="15"/>
  <c r="E252" i="15"/>
  <c r="D252" i="15"/>
  <c r="C252" i="15"/>
  <c r="B252" i="15"/>
  <c r="F251" i="15"/>
  <c r="E251" i="15"/>
  <c r="D251" i="15"/>
  <c r="C251" i="15"/>
  <c r="B251" i="15"/>
  <c r="F250" i="15"/>
  <c r="E250" i="15"/>
  <c r="H250" i="15" s="1"/>
  <c r="D250" i="15"/>
  <c r="C250" i="15"/>
  <c r="B250" i="15"/>
  <c r="F249" i="15"/>
  <c r="E249" i="15"/>
  <c r="D249" i="15"/>
  <c r="C249" i="15"/>
  <c r="B249" i="15"/>
  <c r="F248" i="15"/>
  <c r="E248" i="15"/>
  <c r="H248" i="15" s="1"/>
  <c r="D248" i="15"/>
  <c r="C248" i="15"/>
  <c r="F246" i="15"/>
  <c r="E246" i="15"/>
  <c r="D246" i="15"/>
  <c r="C246" i="15"/>
  <c r="B246" i="15"/>
  <c r="F245" i="15"/>
  <c r="E245" i="15"/>
  <c r="D245" i="15"/>
  <c r="C245" i="15"/>
  <c r="B245" i="15"/>
  <c r="F244" i="15"/>
  <c r="E244" i="15"/>
  <c r="D244" i="15"/>
  <c r="C244" i="15"/>
  <c r="B244" i="15"/>
  <c r="F243" i="15"/>
  <c r="E243" i="15"/>
  <c r="D243" i="15"/>
  <c r="C243" i="15"/>
  <c r="B243" i="15"/>
  <c r="F242" i="15"/>
  <c r="H242" i="15" s="1"/>
  <c r="E242" i="15"/>
  <c r="D242" i="15"/>
  <c r="C242" i="15"/>
  <c r="F240" i="15"/>
  <c r="E240" i="15"/>
  <c r="D240" i="15"/>
  <c r="C240" i="15"/>
  <c r="B240" i="15"/>
  <c r="F239" i="15"/>
  <c r="E239" i="15"/>
  <c r="D239" i="15"/>
  <c r="C239" i="15"/>
  <c r="B239" i="15"/>
  <c r="F238" i="15"/>
  <c r="E238" i="15"/>
  <c r="D238" i="15"/>
  <c r="C238" i="15"/>
  <c r="B238" i="15"/>
  <c r="F237" i="15"/>
  <c r="E237" i="15"/>
  <c r="D237" i="15"/>
  <c r="C237" i="15"/>
  <c r="B237" i="15"/>
  <c r="F236" i="15"/>
  <c r="E236" i="15"/>
  <c r="D236" i="15"/>
  <c r="C236" i="15"/>
  <c r="F234" i="15"/>
  <c r="E234" i="15"/>
  <c r="D234" i="15"/>
  <c r="C234" i="15"/>
  <c r="B234" i="15"/>
  <c r="F233" i="15"/>
  <c r="H233" i="15" s="1"/>
  <c r="E233" i="15"/>
  <c r="D233" i="15"/>
  <c r="C233" i="15"/>
  <c r="B233" i="15"/>
  <c r="F232" i="15"/>
  <c r="E232" i="15"/>
  <c r="D232" i="15"/>
  <c r="C232" i="15"/>
  <c r="B232" i="15"/>
  <c r="F231" i="15"/>
  <c r="E231" i="15"/>
  <c r="D231" i="15"/>
  <c r="C231" i="15"/>
  <c r="B231" i="15"/>
  <c r="F230" i="15"/>
  <c r="E230" i="15"/>
  <c r="H230" i="15" s="1"/>
  <c r="D230" i="15"/>
  <c r="C230" i="15"/>
  <c r="F228" i="15"/>
  <c r="E228" i="15"/>
  <c r="D228" i="15"/>
  <c r="C228" i="15"/>
  <c r="B228" i="15"/>
  <c r="F227" i="15"/>
  <c r="E227" i="15"/>
  <c r="D227" i="15"/>
  <c r="C227" i="15"/>
  <c r="B227" i="15"/>
  <c r="F226" i="15"/>
  <c r="E226" i="15"/>
  <c r="D226" i="15"/>
  <c r="C226" i="15"/>
  <c r="B226" i="15"/>
  <c r="F225" i="15"/>
  <c r="H225" i="15" s="1"/>
  <c r="E225" i="15"/>
  <c r="D225" i="15"/>
  <c r="C225" i="15"/>
  <c r="B225" i="15"/>
  <c r="F224" i="15"/>
  <c r="H224" i="15" s="1"/>
  <c r="E224" i="15"/>
  <c r="D224" i="15"/>
  <c r="C224" i="15"/>
  <c r="F222" i="15"/>
  <c r="E222" i="15"/>
  <c r="D222" i="15"/>
  <c r="C222" i="15"/>
  <c r="B222" i="15"/>
  <c r="F221" i="15"/>
  <c r="E221" i="15"/>
  <c r="D221" i="15"/>
  <c r="C221" i="15"/>
  <c r="B221" i="15"/>
  <c r="F220" i="15"/>
  <c r="E220" i="15"/>
  <c r="D220" i="15"/>
  <c r="C220" i="15"/>
  <c r="B220" i="15"/>
  <c r="F219" i="15"/>
  <c r="E219" i="15"/>
  <c r="D219" i="15"/>
  <c r="C219" i="15"/>
  <c r="B219" i="15"/>
  <c r="F218" i="15"/>
  <c r="E218" i="15"/>
  <c r="D218" i="15"/>
  <c r="C218" i="15"/>
  <c r="F216" i="15"/>
  <c r="E216" i="15"/>
  <c r="D216" i="15"/>
  <c r="C216" i="15"/>
  <c r="B216" i="15"/>
  <c r="F215" i="15"/>
  <c r="E215" i="15"/>
  <c r="D215" i="15"/>
  <c r="C215" i="15"/>
  <c r="B215" i="15"/>
  <c r="F214" i="15"/>
  <c r="E214" i="15"/>
  <c r="D214" i="15"/>
  <c r="C214" i="15"/>
  <c r="B214" i="15"/>
  <c r="F213" i="15"/>
  <c r="E213" i="15"/>
  <c r="D213" i="15"/>
  <c r="C213" i="15"/>
  <c r="B213" i="15"/>
  <c r="F212" i="15"/>
  <c r="E212" i="15"/>
  <c r="D212" i="15"/>
  <c r="C212" i="15"/>
  <c r="F210" i="15"/>
  <c r="E210" i="15"/>
  <c r="D210" i="15"/>
  <c r="C210" i="15"/>
  <c r="B210" i="15"/>
  <c r="F209" i="15"/>
  <c r="E209" i="15"/>
  <c r="D209" i="15"/>
  <c r="C209" i="15"/>
  <c r="B209" i="15"/>
  <c r="F208" i="15"/>
  <c r="E208" i="15"/>
  <c r="D208" i="15"/>
  <c r="C208" i="15"/>
  <c r="B208" i="15"/>
  <c r="F207" i="15"/>
  <c r="E207" i="15"/>
  <c r="D207" i="15"/>
  <c r="C207" i="15"/>
  <c r="B207" i="15"/>
  <c r="F206" i="15"/>
  <c r="E206" i="15"/>
  <c r="D206" i="15"/>
  <c r="C206" i="15"/>
  <c r="F204" i="15"/>
  <c r="E204" i="15"/>
  <c r="D204" i="15"/>
  <c r="C204" i="15"/>
  <c r="B204" i="15"/>
  <c r="F203" i="15"/>
  <c r="E203" i="15"/>
  <c r="D203" i="15"/>
  <c r="C203" i="15"/>
  <c r="B203" i="15"/>
  <c r="F202" i="15"/>
  <c r="E202" i="15"/>
  <c r="D202" i="15"/>
  <c r="C202" i="15"/>
  <c r="B202" i="15"/>
  <c r="F201" i="15"/>
  <c r="E201" i="15"/>
  <c r="D201" i="15"/>
  <c r="C201" i="15"/>
  <c r="B201" i="15"/>
  <c r="F200" i="15"/>
  <c r="E200" i="15"/>
  <c r="D200" i="15"/>
  <c r="C200" i="15"/>
  <c r="F198" i="15"/>
  <c r="E198" i="15"/>
  <c r="D198" i="15"/>
  <c r="C198" i="15"/>
  <c r="B198" i="15"/>
  <c r="F197" i="15"/>
  <c r="E197" i="15"/>
  <c r="D197" i="15"/>
  <c r="C197" i="15"/>
  <c r="B197" i="15"/>
  <c r="H196" i="15"/>
  <c r="F196" i="15"/>
  <c r="E196" i="15"/>
  <c r="D196" i="15"/>
  <c r="C196" i="15"/>
  <c r="B196" i="15"/>
  <c r="F195" i="15"/>
  <c r="E195" i="15"/>
  <c r="D195" i="15"/>
  <c r="C195" i="15"/>
  <c r="B195" i="15"/>
  <c r="F194" i="15"/>
  <c r="E194" i="15"/>
  <c r="H194" i="15" s="1"/>
  <c r="D194" i="15"/>
  <c r="C194" i="15"/>
  <c r="F192" i="15"/>
  <c r="E192" i="15"/>
  <c r="D192" i="15"/>
  <c r="C192" i="15"/>
  <c r="B192" i="15"/>
  <c r="F191" i="15"/>
  <c r="E191" i="15"/>
  <c r="D191" i="15"/>
  <c r="C191" i="15"/>
  <c r="B191" i="15"/>
  <c r="F190" i="15"/>
  <c r="E190" i="15"/>
  <c r="D190" i="15"/>
  <c r="C190" i="15"/>
  <c r="B190" i="15"/>
  <c r="H189" i="15"/>
  <c r="F189" i="15"/>
  <c r="E189" i="15"/>
  <c r="D189" i="15"/>
  <c r="C189" i="15"/>
  <c r="B189" i="15"/>
  <c r="F188" i="15"/>
  <c r="E188" i="15"/>
  <c r="D188" i="15"/>
  <c r="C188" i="15"/>
  <c r="F186" i="15"/>
  <c r="E186" i="15"/>
  <c r="D186" i="15"/>
  <c r="C186" i="15"/>
  <c r="B186" i="15"/>
  <c r="F185" i="15"/>
  <c r="E185" i="15"/>
  <c r="D185" i="15"/>
  <c r="C185" i="15"/>
  <c r="B185" i="15"/>
  <c r="F184" i="15"/>
  <c r="E184" i="15"/>
  <c r="D184" i="15"/>
  <c r="C184" i="15"/>
  <c r="B184" i="15"/>
  <c r="F183" i="15"/>
  <c r="E183" i="15"/>
  <c r="H183" i="15" s="1"/>
  <c r="D183" i="15"/>
  <c r="C183" i="15"/>
  <c r="B183" i="15"/>
  <c r="F182" i="15"/>
  <c r="E182" i="15"/>
  <c r="D182" i="15"/>
  <c r="C182" i="15"/>
  <c r="F180" i="15"/>
  <c r="E180" i="15"/>
  <c r="D180" i="15"/>
  <c r="C180" i="15"/>
  <c r="B180" i="15"/>
  <c r="F179" i="15"/>
  <c r="E179" i="15"/>
  <c r="D179" i="15"/>
  <c r="C179" i="15"/>
  <c r="B179" i="15"/>
  <c r="F178" i="15"/>
  <c r="H178" i="15" s="1"/>
  <c r="E178" i="15"/>
  <c r="D178" i="15"/>
  <c r="C178" i="15"/>
  <c r="B178" i="15"/>
  <c r="F177" i="15"/>
  <c r="E177" i="15"/>
  <c r="D177" i="15"/>
  <c r="C177" i="15"/>
  <c r="B177" i="15"/>
  <c r="F176" i="15"/>
  <c r="E176" i="15"/>
  <c r="D176" i="15"/>
  <c r="C176" i="15"/>
  <c r="F174" i="15"/>
  <c r="E174" i="15"/>
  <c r="D174" i="15"/>
  <c r="C174" i="15"/>
  <c r="B174" i="15"/>
  <c r="F173" i="15"/>
  <c r="E173" i="15"/>
  <c r="D173" i="15"/>
  <c r="C173" i="15"/>
  <c r="B173" i="15"/>
  <c r="F172" i="15"/>
  <c r="E172" i="15"/>
  <c r="D172" i="15"/>
  <c r="C172" i="15"/>
  <c r="B172" i="15"/>
  <c r="F171" i="15"/>
  <c r="E171" i="15"/>
  <c r="D171" i="15"/>
  <c r="C171" i="15"/>
  <c r="B171" i="15"/>
  <c r="F170" i="15"/>
  <c r="H170" i="15" s="1"/>
  <c r="E170" i="15"/>
  <c r="D170" i="15"/>
  <c r="C170" i="15"/>
  <c r="F168" i="15"/>
  <c r="E168" i="15"/>
  <c r="D168" i="15"/>
  <c r="C168" i="15"/>
  <c r="B168" i="15"/>
  <c r="F167" i="15"/>
  <c r="H167" i="15" s="1"/>
  <c r="E167" i="15"/>
  <c r="D167" i="15"/>
  <c r="C167" i="15"/>
  <c r="B167" i="15"/>
  <c r="F166" i="15"/>
  <c r="E166" i="15"/>
  <c r="D166" i="15"/>
  <c r="C166" i="15"/>
  <c r="B166" i="15"/>
  <c r="F165" i="15"/>
  <c r="E165" i="15"/>
  <c r="D165" i="15"/>
  <c r="C165" i="15"/>
  <c r="B165" i="15"/>
  <c r="F164" i="15"/>
  <c r="E164" i="15"/>
  <c r="D164" i="15"/>
  <c r="C164" i="15"/>
  <c r="F162" i="15"/>
  <c r="E162" i="15"/>
  <c r="D162" i="15"/>
  <c r="C162" i="15"/>
  <c r="B162" i="15"/>
  <c r="F161" i="15"/>
  <c r="E161" i="15"/>
  <c r="D161" i="15"/>
  <c r="C161" i="15"/>
  <c r="B161" i="15"/>
  <c r="F160" i="15"/>
  <c r="E160" i="15"/>
  <c r="D160" i="15"/>
  <c r="C160" i="15"/>
  <c r="B160" i="15"/>
  <c r="F159" i="15"/>
  <c r="E159" i="15"/>
  <c r="D159" i="15"/>
  <c r="C159" i="15"/>
  <c r="B159" i="15"/>
  <c r="F158" i="15"/>
  <c r="E158" i="15"/>
  <c r="D158" i="15"/>
  <c r="C158" i="15"/>
  <c r="F156" i="15"/>
  <c r="E156" i="15"/>
  <c r="D156" i="15"/>
  <c r="C156" i="15"/>
  <c r="B156" i="15"/>
  <c r="F155" i="15"/>
  <c r="H155" i="15" s="1"/>
  <c r="E155" i="15"/>
  <c r="D155" i="15"/>
  <c r="C155" i="15"/>
  <c r="B155" i="15"/>
  <c r="F154" i="15"/>
  <c r="E154" i="15"/>
  <c r="D154" i="15"/>
  <c r="C154" i="15"/>
  <c r="B154" i="15"/>
  <c r="F153" i="15"/>
  <c r="H153" i="15" s="1"/>
  <c r="E153" i="15"/>
  <c r="D153" i="15"/>
  <c r="C153" i="15"/>
  <c r="B153" i="15"/>
  <c r="F152" i="15"/>
  <c r="H152" i="15" s="1"/>
  <c r="E152" i="15"/>
  <c r="D152" i="15"/>
  <c r="C152" i="15"/>
  <c r="F150" i="15"/>
  <c r="E150" i="15"/>
  <c r="D150" i="15"/>
  <c r="C150" i="15"/>
  <c r="B150" i="15"/>
  <c r="F149" i="15"/>
  <c r="H149" i="15" s="1"/>
  <c r="E149" i="15"/>
  <c r="D149" i="15"/>
  <c r="C149" i="15"/>
  <c r="B149" i="15"/>
  <c r="F148" i="15"/>
  <c r="E148" i="15"/>
  <c r="D148" i="15"/>
  <c r="C148" i="15"/>
  <c r="B148" i="15"/>
  <c r="F147" i="15"/>
  <c r="E147" i="15"/>
  <c r="D147" i="15"/>
  <c r="C147" i="15"/>
  <c r="B147" i="15"/>
  <c r="F146" i="15"/>
  <c r="H146" i="15" s="1"/>
  <c r="E146" i="15"/>
  <c r="D146" i="15"/>
  <c r="C146" i="15"/>
  <c r="F144" i="15"/>
  <c r="E144" i="15"/>
  <c r="D144" i="15"/>
  <c r="C144" i="15"/>
  <c r="B144" i="15"/>
  <c r="F143" i="15"/>
  <c r="E143" i="15"/>
  <c r="D143" i="15"/>
  <c r="C143" i="15"/>
  <c r="B143" i="15"/>
  <c r="F142" i="15"/>
  <c r="E142" i="15"/>
  <c r="D142" i="15"/>
  <c r="C142" i="15"/>
  <c r="B142" i="15"/>
  <c r="F141" i="15"/>
  <c r="E141" i="15"/>
  <c r="D141" i="15"/>
  <c r="C141" i="15"/>
  <c r="B141" i="15"/>
  <c r="F140" i="15"/>
  <c r="E140" i="15"/>
  <c r="D140" i="15"/>
  <c r="C140" i="15"/>
  <c r="F138" i="15"/>
  <c r="E138" i="15"/>
  <c r="D138" i="15"/>
  <c r="C138" i="15"/>
  <c r="B138" i="15"/>
  <c r="F137" i="15"/>
  <c r="E137" i="15"/>
  <c r="D137" i="15"/>
  <c r="C137" i="15"/>
  <c r="B137" i="15"/>
  <c r="F136" i="15"/>
  <c r="H136" i="15" s="1"/>
  <c r="E136" i="15"/>
  <c r="D136" i="15"/>
  <c r="C136" i="15"/>
  <c r="B136" i="15"/>
  <c r="F135" i="15"/>
  <c r="E135" i="15"/>
  <c r="D135" i="15"/>
  <c r="C135" i="15"/>
  <c r="B135" i="15"/>
  <c r="F134" i="15"/>
  <c r="H134" i="15" s="1"/>
  <c r="E134" i="15"/>
  <c r="D134" i="15"/>
  <c r="C134" i="15"/>
  <c r="F132" i="15"/>
  <c r="E132" i="15"/>
  <c r="D132" i="15"/>
  <c r="C132" i="15"/>
  <c r="B132" i="15"/>
  <c r="F131" i="15"/>
  <c r="E131" i="15"/>
  <c r="D131" i="15"/>
  <c r="C131" i="15"/>
  <c r="B131" i="15"/>
  <c r="F130" i="15"/>
  <c r="E130" i="15"/>
  <c r="D130" i="15"/>
  <c r="C130" i="15"/>
  <c r="B130" i="15"/>
  <c r="F129" i="15"/>
  <c r="E129" i="15"/>
  <c r="D129" i="15"/>
  <c r="C129" i="15"/>
  <c r="B129" i="15"/>
  <c r="F128" i="15"/>
  <c r="H128" i="15" s="1"/>
  <c r="E128" i="15"/>
  <c r="D128" i="15"/>
  <c r="C128" i="15"/>
  <c r="F126" i="15"/>
  <c r="E126" i="15"/>
  <c r="D126" i="15"/>
  <c r="C126" i="15"/>
  <c r="B126" i="15"/>
  <c r="F125" i="15"/>
  <c r="H125" i="15" s="1"/>
  <c r="E125" i="15"/>
  <c r="D125" i="15"/>
  <c r="C125" i="15"/>
  <c r="B125" i="15"/>
  <c r="F124" i="15"/>
  <c r="E124" i="15"/>
  <c r="D124" i="15"/>
  <c r="C124" i="15"/>
  <c r="B124" i="15"/>
  <c r="F123" i="15"/>
  <c r="E123" i="15"/>
  <c r="D123" i="15"/>
  <c r="C123" i="15"/>
  <c r="B123" i="15"/>
  <c r="F122" i="15"/>
  <c r="E122" i="15"/>
  <c r="D122" i="15"/>
  <c r="C122" i="15"/>
  <c r="F120" i="15"/>
  <c r="E120" i="15"/>
  <c r="D120" i="15"/>
  <c r="C120" i="15"/>
  <c r="B120" i="15"/>
  <c r="F119" i="15"/>
  <c r="H119" i="15" s="1"/>
  <c r="E119" i="15"/>
  <c r="D119" i="15"/>
  <c r="C119" i="15"/>
  <c r="B119" i="15"/>
  <c r="F118" i="15"/>
  <c r="E118" i="15"/>
  <c r="H118" i="15" s="1"/>
  <c r="D118" i="15"/>
  <c r="C118" i="15"/>
  <c r="B118" i="15"/>
  <c r="F117" i="15"/>
  <c r="H117" i="15" s="1"/>
  <c r="E117" i="15"/>
  <c r="D117" i="15"/>
  <c r="C117" i="15"/>
  <c r="B117" i="15"/>
  <c r="F116" i="15"/>
  <c r="E116" i="15"/>
  <c r="D116" i="15"/>
  <c r="C116" i="15"/>
  <c r="F114" i="15"/>
  <c r="E114" i="15"/>
  <c r="D114" i="15"/>
  <c r="C114" i="15"/>
  <c r="B114" i="15"/>
  <c r="F113" i="15"/>
  <c r="E113" i="15"/>
  <c r="D113" i="15"/>
  <c r="C113" i="15"/>
  <c r="B113" i="15"/>
  <c r="F112" i="15"/>
  <c r="E112" i="15"/>
  <c r="D112" i="15"/>
  <c r="C112" i="15"/>
  <c r="B112" i="15"/>
  <c r="F111" i="15"/>
  <c r="E111" i="15"/>
  <c r="D111" i="15"/>
  <c r="C111" i="15"/>
  <c r="B111" i="15"/>
  <c r="F110" i="15"/>
  <c r="E110" i="15"/>
  <c r="D110" i="15"/>
  <c r="C110" i="15"/>
  <c r="F108" i="15"/>
  <c r="E108" i="15"/>
  <c r="D108" i="15"/>
  <c r="C108" i="15"/>
  <c r="B108" i="15"/>
  <c r="F107" i="15"/>
  <c r="E107" i="15"/>
  <c r="D107" i="15"/>
  <c r="C107" i="15"/>
  <c r="B107" i="15"/>
  <c r="F106" i="15"/>
  <c r="E106" i="15"/>
  <c r="D106" i="15"/>
  <c r="C106" i="15"/>
  <c r="B106" i="15"/>
  <c r="F105" i="15"/>
  <c r="E105" i="15"/>
  <c r="H105" i="15" s="1"/>
  <c r="D105" i="15"/>
  <c r="C105" i="15"/>
  <c r="B105" i="15"/>
  <c r="F104" i="15"/>
  <c r="H104" i="15" s="1"/>
  <c r="E104" i="15"/>
  <c r="D104" i="15"/>
  <c r="C104" i="15"/>
  <c r="F102" i="15"/>
  <c r="E102" i="15"/>
  <c r="D102" i="15"/>
  <c r="C102" i="15"/>
  <c r="B102" i="15"/>
  <c r="F101" i="15"/>
  <c r="E101" i="15"/>
  <c r="D101" i="15"/>
  <c r="C101" i="15"/>
  <c r="B101" i="15"/>
  <c r="F100" i="15"/>
  <c r="E100" i="15"/>
  <c r="D100" i="15"/>
  <c r="C100" i="15"/>
  <c r="B100" i="15"/>
  <c r="F99" i="15"/>
  <c r="E99" i="15"/>
  <c r="D99" i="15"/>
  <c r="C99" i="15"/>
  <c r="B99" i="15"/>
  <c r="F98" i="15"/>
  <c r="E98" i="15"/>
  <c r="D98" i="15"/>
  <c r="C98" i="15"/>
  <c r="F96" i="15"/>
  <c r="E96" i="15"/>
  <c r="D96" i="15"/>
  <c r="C96" i="15"/>
  <c r="B96" i="15"/>
  <c r="F95" i="15"/>
  <c r="E95" i="15"/>
  <c r="D95" i="15"/>
  <c r="C95" i="15"/>
  <c r="B95" i="15"/>
  <c r="F94" i="15"/>
  <c r="E94" i="15"/>
  <c r="D94" i="15"/>
  <c r="C94" i="15"/>
  <c r="B94" i="15"/>
  <c r="F93" i="15"/>
  <c r="E93" i="15"/>
  <c r="D93" i="15"/>
  <c r="C93" i="15"/>
  <c r="B93" i="15"/>
  <c r="F92" i="15"/>
  <c r="E92" i="15"/>
  <c r="D92" i="15"/>
  <c r="C92" i="15"/>
  <c r="F90" i="15"/>
  <c r="E90" i="15"/>
  <c r="D90" i="15"/>
  <c r="C90" i="15"/>
  <c r="B90" i="15"/>
  <c r="F89" i="15"/>
  <c r="E89" i="15"/>
  <c r="D89" i="15"/>
  <c r="C89" i="15"/>
  <c r="B89" i="15"/>
  <c r="F88" i="15"/>
  <c r="E88" i="15"/>
  <c r="D88" i="15"/>
  <c r="C88" i="15"/>
  <c r="B88" i="15"/>
  <c r="F87" i="15"/>
  <c r="E87" i="15"/>
  <c r="D87" i="15"/>
  <c r="C87" i="15"/>
  <c r="B87" i="15"/>
  <c r="F86" i="15"/>
  <c r="E86" i="15"/>
  <c r="D86" i="15"/>
  <c r="C86" i="15"/>
  <c r="F84" i="15"/>
  <c r="E84" i="15"/>
  <c r="D84" i="15"/>
  <c r="C84" i="15"/>
  <c r="B84" i="15"/>
  <c r="F83" i="15"/>
  <c r="E83" i="15"/>
  <c r="D83" i="15"/>
  <c r="C83" i="15"/>
  <c r="B83" i="15"/>
  <c r="F82" i="15"/>
  <c r="E82" i="15"/>
  <c r="D82" i="15"/>
  <c r="C82" i="15"/>
  <c r="B82" i="15"/>
  <c r="F81" i="15"/>
  <c r="E81" i="15"/>
  <c r="H81" i="15" s="1"/>
  <c r="D81" i="15"/>
  <c r="C81" i="15"/>
  <c r="B81" i="15"/>
  <c r="F80" i="15"/>
  <c r="H80" i="15" s="1"/>
  <c r="E80" i="15"/>
  <c r="D80" i="15"/>
  <c r="C80" i="15"/>
  <c r="D17" i="25"/>
  <c r="E16" i="25"/>
  <c r="D16" i="25"/>
  <c r="E15" i="25"/>
  <c r="D15" i="25"/>
  <c r="E14" i="25"/>
  <c r="D14" i="25"/>
  <c r="E13" i="25"/>
  <c r="D13" i="25"/>
  <c r="E7" i="25"/>
  <c r="D7" i="25"/>
  <c r="B86" i="30" l="1"/>
  <c r="C22" i="30"/>
  <c r="D22" i="30" s="1"/>
  <c r="C49" i="30"/>
  <c r="D48" i="30" s="1"/>
  <c r="C80" i="30"/>
  <c r="E138" i="30"/>
  <c r="C14" i="30"/>
  <c r="I72" i="30"/>
  <c r="B153" i="30"/>
  <c r="B111" i="30"/>
  <c r="C21" i="30"/>
  <c r="C48" i="30"/>
  <c r="C79" i="30"/>
  <c r="B120" i="30"/>
  <c r="G6" i="30"/>
  <c r="C13" i="30"/>
  <c r="G39" i="30"/>
  <c r="G138" i="30"/>
  <c r="B117" i="30"/>
  <c r="B6" i="30"/>
  <c r="C47" i="30"/>
  <c r="C12" i="30"/>
  <c r="C20" i="30"/>
  <c r="C148" i="30"/>
  <c r="D147" i="30" s="1"/>
  <c r="B149" i="30"/>
  <c r="B138" i="30"/>
  <c r="B48" i="30"/>
  <c r="B112" i="30"/>
  <c r="B115" i="30"/>
  <c r="B11" i="30"/>
  <c r="C46" i="30"/>
  <c r="C11" i="30"/>
  <c r="C87" i="30"/>
  <c r="C45" i="30"/>
  <c r="C76" i="30"/>
  <c r="C10" i="30"/>
  <c r="B148" i="30"/>
  <c r="B109" i="30"/>
  <c r="C85" i="30"/>
  <c r="C75" i="30"/>
  <c r="C39" i="30"/>
  <c r="I6" i="30"/>
  <c r="C55" i="30"/>
  <c r="D55" i="30" s="1"/>
  <c r="C74" i="30"/>
  <c r="I39" i="30"/>
  <c r="C116" i="30"/>
  <c r="B44" i="30"/>
  <c r="C8" i="30"/>
  <c r="C83" i="30"/>
  <c r="C73" i="30"/>
  <c r="B114" i="30"/>
  <c r="B20" i="30"/>
  <c r="B8" i="30"/>
  <c r="C17" i="30"/>
  <c r="C7" i="30"/>
  <c r="B15" i="30"/>
  <c r="B82" i="30"/>
  <c r="B49" i="30"/>
  <c r="E72" i="30"/>
  <c r="H39" i="30"/>
  <c r="H138" i="30"/>
  <c r="C81" i="30"/>
  <c r="B152" i="30"/>
  <c r="E105" i="29"/>
  <c r="H105" i="29"/>
  <c r="I39" i="29"/>
  <c r="G105" i="29"/>
  <c r="B27" i="30"/>
  <c r="B24" i="30"/>
  <c r="I105" i="29"/>
  <c r="G6" i="29"/>
  <c r="G39" i="29"/>
  <c r="I6" i="29"/>
  <c r="B6" i="29"/>
  <c r="E6" i="29"/>
  <c r="H6" i="29"/>
  <c r="B105" i="29"/>
  <c r="B23" i="30"/>
  <c r="B30" i="30"/>
  <c r="B32" i="30"/>
  <c r="U80" i="21"/>
  <c r="U102" i="21"/>
  <c r="F114" i="21"/>
  <c r="U114" i="21" s="1"/>
  <c r="R116" i="21" s="1"/>
  <c r="H100" i="15"/>
  <c r="H160" i="15"/>
  <c r="H203" i="15"/>
  <c r="J104" i="21"/>
  <c r="C212" i="19" s="1"/>
  <c r="F276" i="21"/>
  <c r="O338" i="31"/>
  <c r="J6" i="23"/>
  <c r="B18" i="30"/>
  <c r="G72" i="30"/>
  <c r="B78" i="30"/>
  <c r="O453" i="31"/>
  <c r="U78" i="21"/>
  <c r="H95" i="15"/>
  <c r="H106" i="15"/>
  <c r="H177" i="15"/>
  <c r="H226" i="15"/>
  <c r="H237" i="15"/>
  <c r="H269" i="15"/>
  <c r="P90" i="21"/>
  <c r="M104" i="21"/>
  <c r="C213" i="19" s="1"/>
  <c r="F126" i="21"/>
  <c r="F150" i="21"/>
  <c r="H72" i="30"/>
  <c r="E6" i="23"/>
  <c r="O105" i="31"/>
  <c r="P104" i="31" s="1"/>
  <c r="O397" i="31"/>
  <c r="N104" i="21"/>
  <c r="C214" i="19" s="1"/>
  <c r="L104" i="21"/>
  <c r="H123" i="15"/>
  <c r="H215" i="15"/>
  <c r="P104" i="21"/>
  <c r="L276" i="21"/>
  <c r="B52" i="30"/>
  <c r="O157" i="31"/>
  <c r="O293" i="31"/>
  <c r="O205" i="31"/>
  <c r="P204" i="31" s="1"/>
  <c r="O79" i="31"/>
  <c r="Q104" i="21"/>
  <c r="C216" i="19" s="1"/>
  <c r="O171" i="31"/>
  <c r="H107" i="15"/>
  <c r="H140" i="15"/>
  <c r="H260" i="15"/>
  <c r="R104" i="21"/>
  <c r="L138" i="21"/>
  <c r="L150" i="21"/>
  <c r="F162" i="21"/>
  <c r="U162" i="21" s="1"/>
  <c r="F174" i="21"/>
  <c r="F186" i="21"/>
  <c r="B12" i="30"/>
  <c r="O201" i="31"/>
  <c r="O265" i="31"/>
  <c r="O229" i="31"/>
  <c r="J5" i="23"/>
  <c r="E18" i="23"/>
  <c r="H202" i="15"/>
  <c r="F84" i="21"/>
  <c r="S104" i="21"/>
  <c r="L228" i="21"/>
  <c r="L240" i="21"/>
  <c r="L242" i="21" s="1"/>
  <c r="L252" i="21"/>
  <c r="U252" i="21" s="1"/>
  <c r="F264" i="21"/>
  <c r="F266" i="21" s="1"/>
  <c r="E39" i="30"/>
  <c r="O295" i="31"/>
  <c r="O277" i="31"/>
  <c r="O449" i="31"/>
  <c r="O169" i="31"/>
  <c r="O309" i="31"/>
  <c r="P308" i="31" s="1"/>
  <c r="O193" i="31"/>
  <c r="H92" i="15"/>
  <c r="H113" i="15"/>
  <c r="H195" i="15"/>
  <c r="F108" i="21"/>
  <c r="U108" i="21" s="1"/>
  <c r="T110" i="21" s="1"/>
  <c r="C230" i="19" s="1"/>
  <c r="O117" i="31"/>
  <c r="B56" i="30"/>
  <c r="O197" i="31"/>
  <c r="P197" i="31" s="1"/>
  <c r="O211" i="31"/>
  <c r="O145" i="31"/>
  <c r="O195" i="31"/>
  <c r="O325" i="31"/>
  <c r="B22" i="30"/>
  <c r="O391" i="31"/>
  <c r="P391" i="31" s="1"/>
  <c r="O181" i="31"/>
  <c r="O237" i="31"/>
  <c r="O329" i="31"/>
  <c r="H98" i="15"/>
  <c r="H158" i="15"/>
  <c r="H190" i="15"/>
  <c r="B16" i="30"/>
  <c r="T104" i="21"/>
  <c r="C217" i="19" s="1"/>
  <c r="H147" i="15"/>
  <c r="H207" i="15"/>
  <c r="H218" i="15"/>
  <c r="P84" i="21"/>
  <c r="F144" i="21"/>
  <c r="H281" i="15"/>
  <c r="O458" i="31"/>
  <c r="O139" i="31"/>
  <c r="O369" i="31"/>
  <c r="O299" i="31"/>
  <c r="H130" i="15"/>
  <c r="F132" i="21"/>
  <c r="U132" i="21" s="1"/>
  <c r="M134" i="21" s="1"/>
  <c r="C278" i="19" s="1"/>
  <c r="L198" i="21"/>
  <c r="L210" i="21"/>
  <c r="L222" i="21"/>
  <c r="U222" i="21" s="1"/>
  <c r="F224" i="21" s="1"/>
  <c r="F246" i="21"/>
  <c r="U246" i="21" s="1"/>
  <c r="M248" i="21" s="1"/>
  <c r="C525" i="19" s="1"/>
  <c r="B28" i="30"/>
  <c r="O100" i="31"/>
  <c r="O471" i="31"/>
  <c r="O137" i="31"/>
  <c r="H287" i="15"/>
  <c r="O303" i="31"/>
  <c r="O253" i="31"/>
  <c r="B73" i="30"/>
  <c r="O179" i="31"/>
  <c r="P178" i="31" s="1"/>
  <c r="H142" i="15"/>
  <c r="O405" i="31"/>
  <c r="H116" i="15"/>
  <c r="H219" i="15"/>
  <c r="H94" i="15"/>
  <c r="H137" i="15"/>
  <c r="H154" i="15"/>
  <c r="H176" i="15"/>
  <c r="H236" i="15"/>
  <c r="G104" i="21"/>
  <c r="C211" i="19" s="1"/>
  <c r="L282" i="21"/>
  <c r="U282" i="21" s="1"/>
  <c r="B14" i="30"/>
  <c r="O331" i="31"/>
  <c r="O383" i="31"/>
  <c r="O455" i="31"/>
  <c r="O445" i="31"/>
  <c r="H99" i="15"/>
  <c r="H191" i="15"/>
  <c r="H262" i="15"/>
  <c r="B53" i="30"/>
  <c r="H111" i="15"/>
  <c r="H143" i="15"/>
  <c r="I104" i="21"/>
  <c r="U168" i="21"/>
  <c r="S170" i="21" s="1"/>
  <c r="F192" i="21"/>
  <c r="F204" i="21"/>
  <c r="O222" i="31"/>
  <c r="P223" i="31" s="1"/>
  <c r="O434" i="31"/>
  <c r="O255" i="31"/>
  <c r="O463" i="31"/>
  <c r="P463" i="31" s="1"/>
  <c r="O343" i="31"/>
  <c r="O407" i="31"/>
  <c r="O151" i="31"/>
  <c r="O129" i="31"/>
  <c r="O341" i="31"/>
  <c r="O340" i="31"/>
  <c r="H285" i="15"/>
  <c r="H286" i="15"/>
  <c r="O152" i="31"/>
  <c r="P153" i="31" s="1"/>
  <c r="O58" i="31"/>
  <c r="K58" i="23" s="1"/>
  <c r="H280" i="15"/>
  <c r="H5" i="23"/>
  <c r="H4" i="23"/>
  <c r="K7" i="18"/>
  <c r="H274" i="15"/>
  <c r="H275" i="15"/>
  <c r="U264" i="21"/>
  <c r="H266" i="21" s="1"/>
  <c r="H266" i="15"/>
  <c r="B84" i="30"/>
  <c r="H268" i="15"/>
  <c r="O128" i="31"/>
  <c r="B80" i="30"/>
  <c r="H255" i="15"/>
  <c r="H249" i="15"/>
  <c r="H251" i="15"/>
  <c r="O313" i="31"/>
  <c r="U240" i="21"/>
  <c r="M242" i="21" s="1"/>
  <c r="C512" i="19" s="1"/>
  <c r="N242" i="21"/>
  <c r="C513" i="19" s="1"/>
  <c r="B42" i="30"/>
  <c r="H243" i="15"/>
  <c r="H244" i="15"/>
  <c r="H245" i="15"/>
  <c r="H238" i="15"/>
  <c r="H239" i="15"/>
  <c r="P187" i="31"/>
  <c r="B83" i="30"/>
  <c r="O85" i="31"/>
  <c r="H231" i="15"/>
  <c r="H232" i="15"/>
  <c r="H227" i="15"/>
  <c r="H221" i="15"/>
  <c r="O279" i="31"/>
  <c r="O373" i="31"/>
  <c r="O467" i="31"/>
  <c r="F216" i="21"/>
  <c r="U216" i="21" s="1"/>
  <c r="H220" i="15"/>
  <c r="H212" i="15"/>
  <c r="F210" i="21"/>
  <c r="U210" i="21" s="1"/>
  <c r="O239" i="31"/>
  <c r="O333" i="31"/>
  <c r="H208" i="15"/>
  <c r="H206" i="15"/>
  <c r="H209" i="15"/>
  <c r="B10" i="30"/>
  <c r="H201" i="15"/>
  <c r="O25" i="31"/>
  <c r="K23" i="23" s="1"/>
  <c r="O217" i="31"/>
  <c r="H200" i="15"/>
  <c r="H197" i="15"/>
  <c r="U186" i="21"/>
  <c r="R188" i="21" s="1"/>
  <c r="P121" i="31"/>
  <c r="H188" i="15"/>
  <c r="H7" i="23"/>
  <c r="P120" i="31"/>
  <c r="P213" i="31"/>
  <c r="M182" i="21"/>
  <c r="C382" i="19" s="1"/>
  <c r="N182" i="21"/>
  <c r="C383" i="19" s="1"/>
  <c r="H185" i="15"/>
  <c r="H182" i="15"/>
  <c r="H184" i="15"/>
  <c r="O401" i="31"/>
  <c r="U174" i="21"/>
  <c r="T176" i="21" s="1"/>
  <c r="C373" i="19" s="1"/>
  <c r="H179" i="15"/>
  <c r="O285" i="31"/>
  <c r="H171" i="15"/>
  <c r="H172" i="15"/>
  <c r="H173" i="15"/>
  <c r="P263" i="31"/>
  <c r="B13" i="30"/>
  <c r="P262" i="31"/>
  <c r="H164" i="15"/>
  <c r="B74" i="30"/>
  <c r="H165" i="15"/>
  <c r="H166" i="15"/>
  <c r="U156" i="21"/>
  <c r="M158" i="21" s="1"/>
  <c r="C330" i="19" s="1"/>
  <c r="H161" i="15"/>
  <c r="H159" i="15"/>
  <c r="O399" i="31"/>
  <c r="O261" i="31"/>
  <c r="P302" i="31"/>
  <c r="H148" i="15"/>
  <c r="P165" i="31"/>
  <c r="U138" i="21"/>
  <c r="R140" i="21" s="1"/>
  <c r="P164" i="31"/>
  <c r="H141" i="15"/>
  <c r="O395" i="31"/>
  <c r="H135" i="15"/>
  <c r="P112" i="31"/>
  <c r="H129" i="15"/>
  <c r="H131" i="15"/>
  <c r="P234" i="31"/>
  <c r="H124" i="15"/>
  <c r="K49" i="18"/>
  <c r="O141" i="31"/>
  <c r="H122" i="15"/>
  <c r="H110" i="15"/>
  <c r="O421" i="31"/>
  <c r="H112" i="15"/>
  <c r="H104" i="21"/>
  <c r="C210" i="19" s="1"/>
  <c r="O257" i="31"/>
  <c r="F104" i="21"/>
  <c r="U104" i="21" s="1"/>
  <c r="O351" i="31"/>
  <c r="J98" i="21"/>
  <c r="C199" i="19" s="1"/>
  <c r="S98" i="21"/>
  <c r="T98" i="21"/>
  <c r="C204" i="19" s="1"/>
  <c r="H101" i="15"/>
  <c r="P161" i="31"/>
  <c r="U90" i="21"/>
  <c r="F92" i="21" s="1"/>
  <c r="H93" i="15"/>
  <c r="U84" i="21"/>
  <c r="N86" i="21" s="1"/>
  <c r="C175" i="19" s="1"/>
  <c r="L86" i="21"/>
  <c r="P109" i="31"/>
  <c r="H86" i="15"/>
  <c r="H87" i="15"/>
  <c r="H89" i="15"/>
  <c r="C166" i="19"/>
  <c r="H83" i="15"/>
  <c r="O225" i="31"/>
  <c r="H82" i="15"/>
  <c r="B19" i="30"/>
  <c r="O89" i="31"/>
  <c r="P229" i="31"/>
  <c r="P347" i="31"/>
  <c r="B46" i="30"/>
  <c r="B55" i="30"/>
  <c r="P470" i="31"/>
  <c r="O243" i="31"/>
  <c r="O381" i="31"/>
  <c r="B240" i="21"/>
  <c r="A508" i="19" s="1"/>
  <c r="B50" i="15"/>
  <c r="B92" i="15"/>
  <c r="B98" i="15"/>
  <c r="B146" i="15"/>
  <c r="B216" i="21"/>
  <c r="A456" i="19" s="1"/>
  <c r="B19" i="25"/>
  <c r="G19" i="25" s="1"/>
  <c r="B24" i="21"/>
  <c r="B25" i="25"/>
  <c r="G25" i="25" s="1"/>
  <c r="B73" i="25"/>
  <c r="G73" i="25" s="1"/>
  <c r="B163" i="25"/>
  <c r="G163" i="25" s="1"/>
  <c r="B169" i="25"/>
  <c r="G169" i="25" s="1"/>
  <c r="B265" i="25"/>
  <c r="G265" i="25" s="1"/>
  <c r="B120" i="21"/>
  <c r="A248" i="19" s="1"/>
  <c r="U234" i="21"/>
  <c r="G236" i="21" s="1"/>
  <c r="C497" i="19" s="1"/>
  <c r="L170" i="21"/>
  <c r="N170" i="21"/>
  <c r="C357" i="19" s="1"/>
  <c r="F170" i="21"/>
  <c r="L98" i="21"/>
  <c r="M98" i="21"/>
  <c r="C200" i="19" s="1"/>
  <c r="N98" i="21"/>
  <c r="C201" i="19" s="1"/>
  <c r="F98" i="21"/>
  <c r="P98" i="21"/>
  <c r="G98" i="21"/>
  <c r="C198" i="19" s="1"/>
  <c r="Q98" i="21"/>
  <c r="C203" i="19" s="1"/>
  <c r="H98" i="21"/>
  <c r="C197" i="19" s="1"/>
  <c r="R98" i="21"/>
  <c r="C202" i="19" s="1"/>
  <c r="I98" i="21"/>
  <c r="B217" i="25"/>
  <c r="G217" i="25" s="1"/>
  <c r="H213" i="15"/>
  <c r="B54" i="30"/>
  <c r="H214" i="15"/>
  <c r="I248" i="21"/>
  <c r="P248" i="21"/>
  <c r="Q248" i="21"/>
  <c r="C528" i="19" s="1"/>
  <c r="G242" i="21"/>
  <c r="C510" i="19" s="1"/>
  <c r="P242" i="21"/>
  <c r="R236" i="21"/>
  <c r="S236" i="21"/>
  <c r="I236" i="21"/>
  <c r="U204" i="21"/>
  <c r="M206" i="21" s="1"/>
  <c r="C434" i="19" s="1"/>
  <c r="Q182" i="21"/>
  <c r="C385" i="19" s="1"/>
  <c r="F182" i="21"/>
  <c r="G182" i="21"/>
  <c r="C380" i="19" s="1"/>
  <c r="L182" i="21"/>
  <c r="M170" i="21"/>
  <c r="C356" i="19" s="1"/>
  <c r="P170" i="21"/>
  <c r="U170" i="21" s="1"/>
  <c r="U144" i="21"/>
  <c r="L146" i="21" s="1"/>
  <c r="I140" i="21"/>
  <c r="F134" i="21"/>
  <c r="U120" i="21"/>
  <c r="J122" i="21" s="1"/>
  <c r="C251" i="19" s="1"/>
  <c r="U270" i="21"/>
  <c r="G266" i="21"/>
  <c r="C562" i="19" s="1"/>
  <c r="Q266" i="21"/>
  <c r="C567" i="19" s="1"/>
  <c r="U258" i="21"/>
  <c r="F260" i="21" s="1"/>
  <c r="J248" i="21"/>
  <c r="C524" i="19" s="1"/>
  <c r="T248" i="21"/>
  <c r="C529" i="19" s="1"/>
  <c r="L248" i="21"/>
  <c r="J236" i="21"/>
  <c r="C498" i="19" s="1"/>
  <c r="T236" i="21"/>
  <c r="C503" i="19" s="1"/>
  <c r="L236" i="21"/>
  <c r="M236" i="21"/>
  <c r="C499" i="19" s="1"/>
  <c r="N236" i="21"/>
  <c r="C500" i="19" s="1"/>
  <c r="F236" i="21"/>
  <c r="P236" i="21"/>
  <c r="Q236" i="21"/>
  <c r="C502" i="19" s="1"/>
  <c r="H236" i="21"/>
  <c r="P182" i="21"/>
  <c r="H182" i="21"/>
  <c r="R182" i="21"/>
  <c r="I182" i="21"/>
  <c r="S182" i="21"/>
  <c r="J182" i="21"/>
  <c r="C381" i="19" s="1"/>
  <c r="T182" i="21"/>
  <c r="C386" i="19" s="1"/>
  <c r="F176" i="21"/>
  <c r="P176" i="21"/>
  <c r="G176" i="21"/>
  <c r="C367" i="19" s="1"/>
  <c r="H176" i="21"/>
  <c r="G170" i="21"/>
  <c r="C354" i="19" s="1"/>
  <c r="Q170" i="21"/>
  <c r="C359" i="19" s="1"/>
  <c r="H170" i="21"/>
  <c r="R170" i="21"/>
  <c r="I170" i="21"/>
  <c r="P158" i="21"/>
  <c r="G158" i="21"/>
  <c r="C328" i="19" s="1"/>
  <c r="Q158" i="21"/>
  <c r="C333" i="19" s="1"/>
  <c r="H158" i="21"/>
  <c r="R158" i="21"/>
  <c r="S158" i="21"/>
  <c r="J158" i="21"/>
  <c r="C329" i="19" s="1"/>
  <c r="T158" i="21"/>
  <c r="C334" i="19" s="1"/>
  <c r="U150" i="21"/>
  <c r="N140" i="21"/>
  <c r="C292" i="19" s="1"/>
  <c r="F140" i="21"/>
  <c r="S134" i="21"/>
  <c r="J134" i="21"/>
  <c r="C277" i="19" s="1"/>
  <c r="T134" i="21"/>
  <c r="C282" i="19" s="1"/>
  <c r="L134" i="21"/>
  <c r="U126" i="21"/>
  <c r="T122" i="21"/>
  <c r="C256" i="19" s="1"/>
  <c r="P122" i="21"/>
  <c r="I116" i="21"/>
  <c r="J116" i="21"/>
  <c r="C238" i="19" s="1"/>
  <c r="T116" i="21"/>
  <c r="C243" i="19" s="1"/>
  <c r="L116" i="21"/>
  <c r="M116" i="21"/>
  <c r="C239" i="19" s="1"/>
  <c r="S116" i="21"/>
  <c r="C241" i="19" s="1"/>
  <c r="N116" i="21"/>
  <c r="C240" i="19" s="1"/>
  <c r="F116" i="21"/>
  <c r="P116" i="21"/>
  <c r="Q116" i="21"/>
  <c r="C242" i="19" s="1"/>
  <c r="H110" i="21"/>
  <c r="G110" i="21"/>
  <c r="C224" i="19" s="1"/>
  <c r="M110" i="21"/>
  <c r="P110" i="21"/>
  <c r="N110" i="21"/>
  <c r="C227" i="19" s="1"/>
  <c r="H27" i="23"/>
  <c r="J4" i="23"/>
  <c r="J7" i="23"/>
  <c r="J18" i="23"/>
  <c r="H31" i="23"/>
  <c r="H6" i="23"/>
  <c r="O95" i="31"/>
  <c r="O13" i="31"/>
  <c r="K11" i="23" s="1"/>
  <c r="O9" i="31"/>
  <c r="O31" i="31"/>
  <c r="K29" i="23" s="1"/>
  <c r="O59" i="31"/>
  <c r="O15" i="31"/>
  <c r="K13" i="23" s="1"/>
  <c r="O65" i="31"/>
  <c r="O7" i="31"/>
  <c r="O11" i="31"/>
  <c r="K9" i="23" s="1"/>
  <c r="O61" i="31"/>
  <c r="K61" i="23" s="1"/>
  <c r="H19" i="23"/>
  <c r="J31" i="23"/>
  <c r="J61" i="23"/>
  <c r="I6" i="23"/>
  <c r="H30" i="23"/>
  <c r="E4" i="23"/>
  <c r="I4" i="23"/>
  <c r="I5" i="23"/>
  <c r="O5" i="31"/>
  <c r="O33" i="31"/>
  <c r="K31" i="23" s="1"/>
  <c r="O63" i="31"/>
  <c r="O39" i="31"/>
  <c r="K39" i="23" s="1"/>
  <c r="O91" i="31"/>
  <c r="O83" i="31"/>
  <c r="O43" i="31"/>
  <c r="K43" i="23" s="1"/>
  <c r="O35" i="31"/>
  <c r="O21" i="31"/>
  <c r="O23" i="31"/>
  <c r="K21" i="23" s="1"/>
  <c r="O51" i="31"/>
  <c r="O57" i="31"/>
  <c r="K57" i="23" s="1"/>
  <c r="O69" i="31"/>
  <c r="O97" i="31"/>
  <c r="O41" i="31"/>
  <c r="K41" i="23" s="1"/>
  <c r="P58" i="31"/>
  <c r="O73" i="31"/>
  <c r="O17" i="31"/>
  <c r="K15" i="23" s="1"/>
  <c r="L14" i="23" s="1"/>
  <c r="L15" i="23" s="1"/>
  <c r="O27" i="31"/>
  <c r="K25" i="23" s="1"/>
  <c r="O45" i="31"/>
  <c r="K45" i="23" s="1"/>
  <c r="O103" i="31"/>
  <c r="O323" i="31"/>
  <c r="O111" i="31"/>
  <c r="O115" i="31"/>
  <c r="O143" i="31"/>
  <c r="O335" i="31"/>
  <c r="O177" i="31"/>
  <c r="O459" i="31"/>
  <c r="O247" i="31"/>
  <c r="O189" i="31"/>
  <c r="O119" i="31"/>
  <c r="O199" i="31"/>
  <c r="O99" i="31"/>
  <c r="O55" i="31"/>
  <c r="K55" i="23" s="1"/>
  <c r="O283" i="31"/>
  <c r="O47" i="31"/>
  <c r="K47" i="23" s="1"/>
  <c r="O49" i="31"/>
  <c r="K49" i="23" s="1"/>
  <c r="O203" i="31"/>
  <c r="O443" i="31"/>
  <c r="O75" i="31"/>
  <c r="O93" i="31"/>
  <c r="O447" i="31"/>
  <c r="O81" i="31"/>
  <c r="O451" i="31"/>
  <c r="O403" i="31"/>
  <c r="O427" i="31"/>
  <c r="O281" i="31"/>
  <c r="O409" i="31"/>
  <c r="O267" i="31"/>
  <c r="O411" i="31"/>
  <c r="O245" i="31"/>
  <c r="O435" i="31"/>
  <c r="O345" i="31"/>
  <c r="O441" i="31"/>
  <c r="O231" i="31"/>
  <c r="O389" i="31"/>
  <c r="O53" i="31"/>
  <c r="K53" i="23" s="1"/>
  <c r="O423" i="31"/>
  <c r="O259" i="31"/>
  <c r="O437" i="31"/>
  <c r="O215" i="31"/>
  <c r="O425" i="31"/>
  <c r="O439" i="31"/>
  <c r="O387" i="31"/>
  <c r="O273" i="31"/>
  <c r="O419" i="31"/>
  <c r="O167" i="31"/>
  <c r="O339" i="31"/>
  <c r="O371" i="31"/>
  <c r="O321" i="31"/>
  <c r="O355" i="31"/>
  <c r="O185" i="31"/>
  <c r="O133" i="31"/>
  <c r="O287" i="31"/>
  <c r="O149" i="31"/>
  <c r="O377" i="31"/>
  <c r="O135" i="31"/>
  <c r="O367" i="31"/>
  <c r="O131" i="31"/>
  <c r="O297" i="31"/>
  <c r="O163" i="31"/>
  <c r="O327" i="31"/>
  <c r="O183" i="31"/>
  <c r="O301" i="31"/>
  <c r="O305" i="31"/>
  <c r="O191" i="31"/>
  <c r="O307" i="31"/>
  <c r="O123" i="31"/>
  <c r="O359" i="31"/>
  <c r="O147" i="31"/>
  <c r="O375" i="31"/>
  <c r="O125" i="31"/>
  <c r="O361" i="31"/>
  <c r="O101" i="31"/>
  <c r="O159" i="31"/>
  <c r="O107" i="31"/>
  <c r="O319" i="31"/>
  <c r="O337" i="31"/>
  <c r="O284" i="31"/>
  <c r="O468" i="31"/>
  <c r="O219" i="31"/>
  <c r="O155" i="31"/>
  <c r="O289" i="31"/>
  <c r="O67" i="31"/>
  <c r="O175" i="31"/>
  <c r="O87" i="31"/>
  <c r="O311" i="31"/>
  <c r="O469" i="31"/>
  <c r="O379" i="31"/>
  <c r="O270" i="31"/>
  <c r="P270" i="31" s="1"/>
  <c r="O370" i="31"/>
  <c r="O178" i="31"/>
  <c r="O224" i="31"/>
  <c r="O398" i="31"/>
  <c r="O260" i="31"/>
  <c r="O26" i="31"/>
  <c r="K24" i="23" s="1"/>
  <c r="O394" i="31"/>
  <c r="O50" i="31"/>
  <c r="K50" i="23" s="1"/>
  <c r="O432" i="31"/>
  <c r="P432" i="31" s="1"/>
  <c r="O34" i="31"/>
  <c r="O218" i="31"/>
  <c r="O66" i="31"/>
  <c r="O194" i="31"/>
  <c r="P195" i="31" s="1"/>
  <c r="O244" i="31"/>
  <c r="O424" i="31"/>
  <c r="O60" i="31"/>
  <c r="O316" i="31"/>
  <c r="P316" i="31" s="1"/>
  <c r="O150" i="31"/>
  <c r="P150" i="31" s="1"/>
  <c r="O372" i="31"/>
  <c r="P373" i="31" s="1"/>
  <c r="O410" i="31"/>
  <c r="O364" i="31"/>
  <c r="P365" i="31" s="1"/>
  <c r="O376" i="31"/>
  <c r="O132" i="31"/>
  <c r="O134" i="31"/>
  <c r="O38" i="31"/>
  <c r="O308" i="31"/>
  <c r="O118" i="31"/>
  <c r="O436" i="31"/>
  <c r="O262" i="31"/>
  <c r="O8" i="31"/>
  <c r="O422" i="31"/>
  <c r="O382" i="31"/>
  <c r="P382" i="31" s="1"/>
  <c r="O176" i="31"/>
  <c r="O68" i="31"/>
  <c r="P69" i="31" s="1"/>
  <c r="O158" i="31"/>
  <c r="O216" i="31"/>
  <c r="O122" i="31"/>
  <c r="O274" i="31"/>
  <c r="P274" i="31" s="1"/>
  <c r="O52" i="31"/>
  <c r="K52" i="23" s="1"/>
  <c r="O392" i="31"/>
  <c r="P393" i="31" s="1"/>
  <c r="O268" i="31"/>
  <c r="P269" i="31" s="1"/>
  <c r="O62" i="31"/>
  <c r="O414" i="31"/>
  <c r="O366" i="31"/>
  <c r="O86" i="31"/>
  <c r="O452" i="31"/>
  <c r="P452" i="31" s="1"/>
  <c r="O300" i="31"/>
  <c r="O92" i="31"/>
  <c r="O76" i="31"/>
  <c r="P76" i="31" s="1"/>
  <c r="O296" i="31"/>
  <c r="O124" i="31"/>
  <c r="O82" i="31"/>
  <c r="O448" i="31"/>
  <c r="P449" i="31" s="1"/>
  <c r="O258" i="31"/>
  <c r="O16" i="31"/>
  <c r="K14" i="23" s="1"/>
  <c r="O312" i="31"/>
  <c r="O214" i="31"/>
  <c r="O30" i="31"/>
  <c r="O342" i="31"/>
  <c r="O444" i="31"/>
  <c r="P445" i="31" s="1"/>
  <c r="O350" i="31"/>
  <c r="O254" i="31"/>
  <c r="P255" i="31" s="1"/>
  <c r="O12" i="31"/>
  <c r="O28" i="31"/>
  <c r="O64" i="31"/>
  <c r="O276" i="31"/>
  <c r="P277" i="31" s="1"/>
  <c r="O74" i="31"/>
  <c r="O108" i="31"/>
  <c r="P108" i="31" s="1"/>
  <c r="O240" i="31"/>
  <c r="P240" i="31" s="1"/>
  <c r="O44" i="31"/>
  <c r="K44" i="23" s="1"/>
  <c r="O302" i="31"/>
  <c r="O406" i="31"/>
  <c r="O10" i="31"/>
  <c r="O236" i="31"/>
  <c r="P237" i="31" s="1"/>
  <c r="O142" i="31"/>
  <c r="O400" i="31"/>
  <c r="O56" i="31"/>
  <c r="O396" i="31"/>
  <c r="P397" i="31" s="1"/>
  <c r="O234" i="31"/>
  <c r="P235" i="31" s="1"/>
  <c r="O420" i="31"/>
  <c r="O428" i="31"/>
  <c r="P429" i="31" s="1"/>
  <c r="O278" i="31"/>
  <c r="P279" i="31" s="1"/>
  <c r="O126" i="31"/>
  <c r="P127" i="31" s="1"/>
  <c r="O238" i="31"/>
  <c r="P239" i="31" s="1"/>
  <c r="O304" i="31"/>
  <c r="O256" i="31"/>
  <c r="O84" i="31"/>
  <c r="P85" i="31" s="1"/>
  <c r="O78" i="31"/>
  <c r="P79" i="31" s="1"/>
  <c r="O322" i="31"/>
  <c r="O180" i="31"/>
  <c r="O138" i="31"/>
  <c r="P139" i="31" s="1"/>
  <c r="O360" i="31"/>
  <c r="O402" i="31"/>
  <c r="O368" i="31"/>
  <c r="P368" i="31" s="1"/>
  <c r="O426" i="31"/>
  <c r="O332" i="31"/>
  <c r="O212" i="31"/>
  <c r="P212" i="31" s="1"/>
  <c r="O264" i="31"/>
  <c r="P265" i="31" s="1"/>
  <c r="O170" i="31"/>
  <c r="P170" i="31" s="1"/>
  <c r="O306" i="31"/>
  <c r="O96" i="31"/>
  <c r="P97" i="31" s="1"/>
  <c r="O80" i="31"/>
  <c r="O182" i="31"/>
  <c r="O110" i="31"/>
  <c r="O390" i="31"/>
  <c r="O362" i="31"/>
  <c r="P363" i="31" s="1"/>
  <c r="O220" i="31"/>
  <c r="P220" i="31" s="1"/>
  <c r="O184" i="31"/>
  <c r="O330" i="31"/>
  <c r="P331" i="31" s="1"/>
  <c r="O6" i="31"/>
  <c r="K6" i="23" s="1"/>
  <c r="O168" i="31"/>
  <c r="O164" i="31"/>
  <c r="O464" i="31"/>
  <c r="P465" i="31" s="1"/>
  <c r="O462" i="31"/>
  <c r="O204" i="31"/>
  <c r="P205" i="31" s="1"/>
  <c r="O186" i="31"/>
  <c r="P186" i="31" s="1"/>
  <c r="O466" i="31"/>
  <c r="P466" i="31" s="1"/>
  <c r="O456" i="31"/>
  <c r="P457" i="31" s="1"/>
  <c r="O314" i="31"/>
  <c r="P314" i="31" s="1"/>
  <c r="O172" i="31"/>
  <c r="P173" i="31" s="1"/>
  <c r="O358" i="31"/>
  <c r="O24" i="31"/>
  <c r="O190" i="31"/>
  <c r="O450" i="31"/>
  <c r="O356" i="31"/>
  <c r="P356" i="31" s="1"/>
  <c r="O166" i="31"/>
  <c r="O446" i="31"/>
  <c r="O352" i="31"/>
  <c r="P353" i="31" s="1"/>
  <c r="O232" i="31"/>
  <c r="P233" i="31" s="1"/>
  <c r="O298" i="31"/>
  <c r="P299" i="31" s="1"/>
  <c r="O348" i="31"/>
  <c r="P348" i="31" s="1"/>
  <c r="O70" i="31"/>
  <c r="P70" i="31" s="1"/>
  <c r="O280" i="31"/>
  <c r="O408" i="31"/>
  <c r="O20" i="31"/>
  <c r="O42" i="31"/>
  <c r="O120" i="31"/>
  <c r="O472" i="31"/>
  <c r="P472" i="31" s="1"/>
  <c r="O378" i="31"/>
  <c r="O354" i="31"/>
  <c r="O140" i="31"/>
  <c r="O160" i="31"/>
  <c r="P160" i="31" s="1"/>
  <c r="O374" i="31"/>
  <c r="O18" i="31"/>
  <c r="O266" i="31"/>
  <c r="O206" i="31"/>
  <c r="P207" i="31" s="1"/>
  <c r="O112" i="31"/>
  <c r="P113" i="31" s="1"/>
  <c r="O326" i="31"/>
  <c r="O442" i="31"/>
  <c r="O40" i="31"/>
  <c r="O144" i="31"/>
  <c r="P145" i="31" s="1"/>
  <c r="O404" i="31"/>
  <c r="P405" i="31" s="1"/>
  <c r="O310" i="31"/>
  <c r="O248" i="31"/>
  <c r="P248" i="31" s="1"/>
  <c r="O154" i="31"/>
  <c r="O210" i="31"/>
  <c r="O116" i="31"/>
  <c r="O208" i="31"/>
  <c r="P209" i="31" s="1"/>
  <c r="O114" i="31"/>
  <c r="O328" i="31"/>
  <c r="P329" i="31" s="1"/>
  <c r="O90" i="31"/>
  <c r="P91" i="31" s="1"/>
  <c r="O162" i="31"/>
  <c r="O202" i="31"/>
  <c r="O334" i="31"/>
  <c r="O146" i="31"/>
  <c r="O454" i="31"/>
  <c r="P455" i="31" s="1"/>
  <c r="O32" i="31"/>
  <c r="O324" i="31"/>
  <c r="P324" i="31" s="1"/>
  <c r="O226" i="31"/>
  <c r="O384" i="31"/>
  <c r="P384" i="31" s="1"/>
  <c r="O250" i="31"/>
  <c r="P250" i="31" s="1"/>
  <c r="O14" i="31"/>
  <c r="O292" i="31"/>
  <c r="P293" i="31" s="1"/>
  <c r="O198" i="31"/>
  <c r="O418" i="31"/>
  <c r="O148" i="31"/>
  <c r="O192" i="31"/>
  <c r="O130" i="31"/>
  <c r="O336" i="31"/>
  <c r="O286" i="31"/>
  <c r="O320" i="31"/>
  <c r="O36" i="31"/>
  <c r="O72" i="31"/>
  <c r="O94" i="31"/>
  <c r="O98" i="31"/>
  <c r="O104" i="31"/>
  <c r="O470" i="31"/>
  <c r="P471" i="31" s="1"/>
  <c r="O196" i="31"/>
  <c r="O88" i="31"/>
  <c r="O346" i="31"/>
  <c r="P346" i="31" s="1"/>
  <c r="O252" i="31"/>
  <c r="P253" i="31" s="1"/>
  <c r="O412" i="31"/>
  <c r="P412" i="31" s="1"/>
  <c r="O106" i="31"/>
  <c r="O460" i="31"/>
  <c r="P460" i="31" s="1"/>
  <c r="O282" i="31"/>
  <c r="O290" i="31"/>
  <c r="P291" i="31" s="1"/>
  <c r="O272" i="31"/>
  <c r="O200" i="31"/>
  <c r="O242" i="31"/>
  <c r="O344" i="31"/>
  <c r="O440" i="31"/>
  <c r="O388" i="31"/>
  <c r="O294" i="31"/>
  <c r="P295" i="31" s="1"/>
  <c r="O54" i="31"/>
  <c r="K54" i="23" s="1"/>
  <c r="O156" i="31"/>
  <c r="P156" i="31" s="1"/>
  <c r="O46" i="31"/>
  <c r="K46" i="23" s="1"/>
  <c r="O438" i="31"/>
  <c r="O416" i="31"/>
  <c r="O228" i="31"/>
  <c r="P228" i="31" s="1"/>
  <c r="O386" i="31"/>
  <c r="O48" i="31"/>
  <c r="K48" i="23" s="1"/>
  <c r="O22" i="31"/>
  <c r="O136" i="31"/>
  <c r="P137" i="31" s="1"/>
  <c r="O188" i="31"/>
  <c r="O430" i="31"/>
  <c r="P430" i="31" s="1"/>
  <c r="O102" i="31"/>
  <c r="O380" i="31"/>
  <c r="O318" i="31"/>
  <c r="O230" i="31"/>
  <c r="C50" i="30"/>
  <c r="C84" i="30"/>
  <c r="C86" i="30"/>
  <c r="C19" i="30"/>
  <c r="K36" i="18"/>
  <c r="K149" i="18"/>
  <c r="K170" i="18"/>
  <c r="K235" i="18"/>
  <c r="K221" i="18"/>
  <c r="K15" i="18"/>
  <c r="K204" i="18"/>
  <c r="K100" i="18"/>
  <c r="K31" i="18"/>
  <c r="K143" i="18"/>
  <c r="K200" i="18"/>
  <c r="K11" i="18"/>
  <c r="K10" i="18"/>
  <c r="K210" i="18"/>
  <c r="K135" i="18"/>
  <c r="K225" i="18"/>
  <c r="K107" i="18"/>
  <c r="J105" i="29" s="1"/>
  <c r="K227" i="18"/>
  <c r="J138" i="30" s="1"/>
  <c r="K197" i="18"/>
  <c r="K85" i="18"/>
  <c r="K51" i="18"/>
  <c r="K241" i="18"/>
  <c r="K133" i="18"/>
  <c r="K29" i="18"/>
  <c r="K116" i="18"/>
  <c r="K126" i="18"/>
  <c r="K206" i="18"/>
  <c r="K162" i="18"/>
  <c r="K109" i="18"/>
  <c r="K102" i="18"/>
  <c r="K58" i="18"/>
  <c r="K240" i="18"/>
  <c r="K104" i="18"/>
  <c r="K50" i="18"/>
  <c r="K236" i="18"/>
  <c r="K90" i="18"/>
  <c r="K30" i="18"/>
  <c r="K229" i="18"/>
  <c r="K205" i="18"/>
  <c r="K171" i="18"/>
  <c r="K87" i="18"/>
  <c r="K16" i="18"/>
  <c r="K166" i="18"/>
  <c r="K108" i="18"/>
  <c r="K69" i="18"/>
  <c r="K132" i="18"/>
  <c r="K67" i="18"/>
  <c r="K141" i="18"/>
  <c r="K81" i="18"/>
  <c r="K147" i="18"/>
  <c r="K64" i="18"/>
  <c r="J72" i="29" s="1"/>
  <c r="K203" i="18"/>
  <c r="K32" i="18"/>
  <c r="K46" i="18"/>
  <c r="K191" i="18"/>
  <c r="K21" i="18"/>
  <c r="K128" i="18"/>
  <c r="K74" i="18"/>
  <c r="K26" i="18"/>
  <c r="K220" i="18"/>
  <c r="K146" i="18"/>
  <c r="K13" i="18"/>
  <c r="K209" i="18"/>
  <c r="K131" i="18"/>
  <c r="K211" i="18"/>
  <c r="K145" i="18"/>
  <c r="K129" i="18"/>
  <c r="K234" i="18"/>
  <c r="K231" i="18"/>
  <c r="K215" i="18"/>
  <c r="K139" i="18"/>
  <c r="K237" i="18"/>
  <c r="K230" i="18"/>
  <c r="K175" i="18"/>
  <c r="K136" i="18"/>
  <c r="K212" i="18"/>
  <c r="K83" i="18"/>
  <c r="K157" i="18"/>
  <c r="K117" i="18"/>
  <c r="K194" i="18"/>
  <c r="K156" i="18"/>
  <c r="K114" i="18"/>
  <c r="K148" i="18"/>
  <c r="K86" i="18"/>
  <c r="K106" i="18"/>
  <c r="K228" i="18"/>
  <c r="K196" i="18"/>
  <c r="K44" i="18"/>
  <c r="K73" i="18"/>
  <c r="K134" i="18"/>
  <c r="K75" i="18"/>
  <c r="K150" i="18"/>
  <c r="K76" i="18"/>
  <c r="K22" i="18"/>
  <c r="K173" i="18"/>
  <c r="K140" i="18"/>
  <c r="K190" i="18"/>
  <c r="K161" i="18"/>
  <c r="K238" i="18"/>
  <c r="K201" i="18"/>
  <c r="K159" i="18"/>
  <c r="K63" i="18"/>
  <c r="K72" i="18"/>
  <c r="K89" i="18"/>
  <c r="K103" i="18"/>
  <c r="K98" i="18"/>
  <c r="K195" i="18"/>
  <c r="K23" i="18"/>
  <c r="K219" i="18"/>
  <c r="K118" i="18"/>
  <c r="K84" i="18"/>
  <c r="K199" i="18"/>
  <c r="K80" i="18"/>
  <c r="K66" i="18"/>
  <c r="K43" i="18"/>
  <c r="K232" i="18"/>
  <c r="K184" i="18"/>
  <c r="K78" i="18"/>
  <c r="K94" i="18"/>
  <c r="K47" i="18"/>
  <c r="K169" i="18"/>
  <c r="K60" i="18"/>
  <c r="K17" i="18"/>
  <c r="K34" i="18"/>
  <c r="K165" i="18"/>
  <c r="K71" i="18"/>
  <c r="K14" i="18"/>
  <c r="K119" i="18"/>
  <c r="K45" i="18"/>
  <c r="K233" i="18"/>
  <c r="K115" i="18"/>
  <c r="K24" i="18"/>
  <c r="J6" i="29" s="1"/>
  <c r="K125" i="18"/>
  <c r="K68" i="18"/>
  <c r="K82" i="18"/>
  <c r="K65" i="18"/>
  <c r="K188" i="18"/>
  <c r="K127" i="18"/>
  <c r="K56" i="18"/>
  <c r="K164" i="18"/>
  <c r="K192" i="18"/>
  <c r="K39" i="18"/>
  <c r="K185" i="18"/>
  <c r="K99" i="18"/>
  <c r="K214" i="18"/>
  <c r="K12" i="18"/>
  <c r="K208" i="18"/>
  <c r="J105" i="30" s="1"/>
  <c r="K28" i="18"/>
  <c r="K155" i="18"/>
  <c r="K218" i="18"/>
  <c r="K163" i="18"/>
  <c r="K138" i="18"/>
  <c r="K6" i="18"/>
  <c r="K88" i="18"/>
  <c r="K144" i="18"/>
  <c r="K61" i="18"/>
  <c r="K79" i="18"/>
  <c r="K243" i="18"/>
  <c r="K124" i="18"/>
  <c r="K239" i="18"/>
  <c r="K48" i="18"/>
  <c r="K178" i="18"/>
  <c r="K40" i="18"/>
  <c r="K111" i="18"/>
  <c r="K42" i="18"/>
  <c r="K222" i="18"/>
  <c r="K57" i="18"/>
  <c r="K187" i="18"/>
  <c r="K174" i="18"/>
  <c r="K183" i="18"/>
  <c r="K91" i="18"/>
  <c r="K20" i="18"/>
  <c r="K207" i="18"/>
  <c r="K177" i="18"/>
  <c r="K182" i="18"/>
  <c r="K120" i="18"/>
  <c r="K38" i="18"/>
  <c r="K158" i="18"/>
  <c r="K18" i="18"/>
  <c r="K168" i="18"/>
  <c r="K70" i="18"/>
  <c r="K242" i="18"/>
  <c r="K202" i="18"/>
  <c r="K193" i="18"/>
  <c r="K35" i="18"/>
  <c r="K224" i="18"/>
  <c r="K137" i="18"/>
  <c r="K92" i="18"/>
  <c r="K213" i="18"/>
  <c r="K217" i="18"/>
  <c r="K25" i="18"/>
  <c r="K226" i="18"/>
  <c r="K123" i="18"/>
  <c r="K142" i="18"/>
  <c r="K130" i="18"/>
  <c r="K122" i="18"/>
  <c r="J138" i="29" s="1"/>
  <c r="K154" i="18"/>
  <c r="K167" i="18"/>
  <c r="K160" i="18"/>
  <c r="K8" i="18"/>
  <c r="K198" i="18"/>
  <c r="K77" i="18"/>
  <c r="K176" i="18"/>
  <c r="K9" i="18"/>
  <c r="K33" i="18"/>
  <c r="K96" i="18"/>
  <c r="K181" i="18"/>
  <c r="K216" i="18"/>
  <c r="K172" i="18"/>
  <c r="K112" i="18"/>
  <c r="K189" i="18"/>
  <c r="K223" i="18"/>
  <c r="K101" i="18"/>
  <c r="K52" i="18"/>
  <c r="K105" i="18"/>
  <c r="K97" i="18"/>
  <c r="K53" i="18"/>
  <c r="K54" i="18"/>
  <c r="K179" i="18"/>
  <c r="K110" i="18"/>
  <c r="K121" i="18"/>
  <c r="K93" i="18"/>
  <c r="K113" i="18"/>
  <c r="K186" i="18"/>
  <c r="K41" i="18"/>
  <c r="K62" i="18"/>
  <c r="K59" i="18"/>
  <c r="K95" i="18"/>
  <c r="K180" i="18"/>
  <c r="K37" i="18"/>
  <c r="K55" i="18"/>
  <c r="K19" i="18"/>
  <c r="B188" i="15"/>
  <c r="B259" i="25"/>
  <c r="G259" i="25" s="1"/>
  <c r="B258" i="21"/>
  <c r="A547" i="19" s="1"/>
  <c r="B32" i="15"/>
  <c r="B80" i="15"/>
  <c r="B128" i="15"/>
  <c r="B176" i="15"/>
  <c r="B224" i="15"/>
  <c r="B272" i="15"/>
  <c r="B55" i="25"/>
  <c r="G55" i="25" s="1"/>
  <c r="B103" i="25"/>
  <c r="G103" i="25" s="1"/>
  <c r="B151" i="25"/>
  <c r="G151" i="25" s="1"/>
  <c r="B199" i="25"/>
  <c r="G199" i="25" s="1"/>
  <c r="B247" i="25"/>
  <c r="G247" i="25" s="1"/>
  <c r="B78" i="21"/>
  <c r="A157" i="19" s="1"/>
  <c r="B102" i="21"/>
  <c r="A209" i="19" s="1"/>
  <c r="B126" i="21"/>
  <c r="A261" i="19" s="1"/>
  <c r="B222" i="21"/>
  <c r="A469" i="19" s="1"/>
  <c r="B246" i="21"/>
  <c r="A521" i="19" s="1"/>
  <c r="B270" i="21"/>
  <c r="A573" i="19" s="1"/>
  <c r="B140" i="15"/>
  <c r="B38" i="15"/>
  <c r="B86" i="15"/>
  <c r="B134" i="15"/>
  <c r="B182" i="15"/>
  <c r="B230" i="15"/>
  <c r="B13" i="25"/>
  <c r="G13" i="25" s="1"/>
  <c r="B61" i="25"/>
  <c r="G61" i="25" s="1"/>
  <c r="B109" i="25"/>
  <c r="G109" i="25" s="1"/>
  <c r="B157" i="25"/>
  <c r="G157" i="25" s="1"/>
  <c r="B205" i="25"/>
  <c r="G205" i="25" s="1"/>
  <c r="B253" i="25"/>
  <c r="G253" i="25" s="1"/>
  <c r="B12" i="21"/>
  <c r="B36" i="21"/>
  <c r="B60" i="21"/>
  <c r="B84" i="21"/>
  <c r="A170" i="19" s="1"/>
  <c r="B180" i="21"/>
  <c r="A378" i="19" s="1"/>
  <c r="B204" i="21"/>
  <c r="A430" i="19" s="1"/>
  <c r="B228" i="21"/>
  <c r="A482" i="19" s="1"/>
  <c r="B115" i="25"/>
  <c r="G115" i="25" s="1"/>
  <c r="B114" i="21"/>
  <c r="A235" i="19" s="1"/>
  <c r="B56" i="15"/>
  <c r="B152" i="15"/>
  <c r="B200" i="15"/>
  <c r="B31" i="25"/>
  <c r="G31" i="25" s="1"/>
  <c r="B175" i="25"/>
  <c r="G175" i="25" s="1"/>
  <c r="B236" i="15"/>
  <c r="B211" i="25"/>
  <c r="G211" i="25" s="1"/>
  <c r="B138" i="21"/>
  <c r="A287" i="19" s="1"/>
  <c r="B110" i="15"/>
  <c r="B158" i="15"/>
  <c r="B254" i="15"/>
  <c r="B133" i="25"/>
  <c r="G133" i="25" s="1"/>
  <c r="B67" i="25"/>
  <c r="G67" i="25" s="1"/>
  <c r="B68" i="15"/>
  <c r="B212" i="15"/>
  <c r="B43" i="25"/>
  <c r="G43" i="25" s="1"/>
  <c r="B91" i="25"/>
  <c r="G91" i="25" s="1"/>
  <c r="B187" i="25"/>
  <c r="G187" i="25" s="1"/>
  <c r="B235" i="25"/>
  <c r="G235" i="25" s="1"/>
  <c r="B170" i="15"/>
  <c r="B49" i="25"/>
  <c r="G49" i="25" s="1"/>
  <c r="B145" i="25"/>
  <c r="G145" i="25" s="1"/>
  <c r="B193" i="25"/>
  <c r="G193" i="25" s="1"/>
  <c r="H88" i="15"/>
  <c r="C9" i="23"/>
  <c r="C11" i="23"/>
  <c r="C13" i="23"/>
  <c r="C7" i="23"/>
  <c r="C5" i="23"/>
  <c r="C8" i="23"/>
  <c r="C10" i="23"/>
  <c r="C12" i="23"/>
  <c r="C6" i="23"/>
  <c r="C4" i="23"/>
  <c r="J39" i="29" l="1"/>
  <c r="L44" i="23"/>
  <c r="L45" i="23" s="1"/>
  <c r="L52" i="23"/>
  <c r="L53" i="23" s="1"/>
  <c r="F164" i="21"/>
  <c r="J164" i="21"/>
  <c r="C342" i="19" s="1"/>
  <c r="T164" i="21"/>
  <c r="C347" i="19" s="1"/>
  <c r="L164" i="21"/>
  <c r="M164" i="21"/>
  <c r="C343" i="19" s="1"/>
  <c r="P164" i="21"/>
  <c r="N164" i="21"/>
  <c r="C344" i="19" s="1"/>
  <c r="I164" i="21"/>
  <c r="G164" i="21"/>
  <c r="C341" i="19" s="1"/>
  <c r="Q164" i="21"/>
  <c r="C346" i="19" s="1"/>
  <c r="R164" i="21"/>
  <c r="H164" i="21"/>
  <c r="C340" i="19" s="1"/>
  <c r="S164" i="21"/>
  <c r="C345" i="19" s="1"/>
  <c r="C348" i="19" s="1"/>
  <c r="L230" i="21"/>
  <c r="M212" i="21"/>
  <c r="C447" i="19" s="1"/>
  <c r="H212" i="21"/>
  <c r="C444" i="19" s="1"/>
  <c r="U242" i="21"/>
  <c r="F194" i="21"/>
  <c r="R284" i="21"/>
  <c r="C605" i="19" s="1"/>
  <c r="M284" i="21"/>
  <c r="C603" i="19" s="1"/>
  <c r="J284" i="21"/>
  <c r="C602" i="19" s="1"/>
  <c r="T284" i="21"/>
  <c r="C607" i="19" s="1"/>
  <c r="N284" i="21"/>
  <c r="C604" i="19" s="1"/>
  <c r="F284" i="21"/>
  <c r="U284" i="21" s="1"/>
  <c r="P284" i="21"/>
  <c r="H284" i="21"/>
  <c r="I284" i="21"/>
  <c r="S284" i="21"/>
  <c r="G284" i="21"/>
  <c r="C601" i="19" s="1"/>
  <c r="Q284" i="21"/>
  <c r="C606" i="19" s="1"/>
  <c r="M254" i="21"/>
  <c r="C538" i="19" s="1"/>
  <c r="F254" i="21"/>
  <c r="U254" i="21" s="1"/>
  <c r="H254" i="21"/>
  <c r="C535" i="19" s="1"/>
  <c r="J254" i="21"/>
  <c r="C537" i="19" s="1"/>
  <c r="P254" i="21"/>
  <c r="G254" i="21"/>
  <c r="C536" i="19" s="1"/>
  <c r="Q254" i="21"/>
  <c r="C541" i="19" s="1"/>
  <c r="N254" i="21"/>
  <c r="C539" i="19" s="1"/>
  <c r="R254" i="21"/>
  <c r="C540" i="19" s="1"/>
  <c r="I254" i="21"/>
  <c r="S254" i="21"/>
  <c r="T254" i="21"/>
  <c r="C542" i="19" s="1"/>
  <c r="L254" i="21"/>
  <c r="P404" i="31"/>
  <c r="C358" i="19"/>
  <c r="C215" i="19"/>
  <c r="C218" i="19" s="1"/>
  <c r="T242" i="21"/>
  <c r="C516" i="19" s="1"/>
  <c r="P343" i="31"/>
  <c r="F110" i="21"/>
  <c r="C332" i="19"/>
  <c r="Q176" i="21"/>
  <c r="C372" i="19" s="1"/>
  <c r="F242" i="21"/>
  <c r="C496" i="19"/>
  <c r="J242" i="21"/>
  <c r="C511" i="19" s="1"/>
  <c r="N176" i="21"/>
  <c r="C370" i="19" s="1"/>
  <c r="I176" i="21"/>
  <c r="S242" i="21"/>
  <c r="P349" i="31"/>
  <c r="P105" i="31"/>
  <c r="Q110" i="21"/>
  <c r="C229" i="19" s="1"/>
  <c r="U134" i="21"/>
  <c r="M176" i="21"/>
  <c r="C369" i="19" s="1"/>
  <c r="J176" i="21"/>
  <c r="C368" i="19" s="1"/>
  <c r="S176" i="21"/>
  <c r="L92" i="21"/>
  <c r="U92" i="21" s="1"/>
  <c r="L176" i="21"/>
  <c r="H248" i="21"/>
  <c r="C522" i="19" s="1"/>
  <c r="P89" i="31"/>
  <c r="P333" i="31"/>
  <c r="R110" i="21"/>
  <c r="P407" i="31"/>
  <c r="I110" i="21"/>
  <c r="U276" i="21"/>
  <c r="S110" i="21"/>
  <c r="I134" i="21"/>
  <c r="L266" i="21"/>
  <c r="G248" i="21"/>
  <c r="C523" i="19" s="1"/>
  <c r="P251" i="31"/>
  <c r="P236" i="31"/>
  <c r="P433" i="31"/>
  <c r="P303" i="31"/>
  <c r="P82" i="31"/>
  <c r="J110" i="21"/>
  <c r="C225" i="19" s="1"/>
  <c r="R134" i="21"/>
  <c r="C280" i="19" s="1"/>
  <c r="T266" i="21"/>
  <c r="C568" i="19" s="1"/>
  <c r="F248" i="21"/>
  <c r="U248" i="21" s="1"/>
  <c r="P268" i="31"/>
  <c r="U198" i="21"/>
  <c r="L200" i="21" s="1"/>
  <c r="P309" i="31"/>
  <c r="H134" i="21"/>
  <c r="C384" i="19"/>
  <c r="J266" i="21"/>
  <c r="C563" i="19" s="1"/>
  <c r="M86" i="21"/>
  <c r="C174" i="19" s="1"/>
  <c r="S248" i="21"/>
  <c r="P390" i="31"/>
  <c r="P462" i="31"/>
  <c r="N158" i="21"/>
  <c r="C331" i="19" s="1"/>
  <c r="U192" i="21"/>
  <c r="P129" i="31"/>
  <c r="P117" i="31"/>
  <c r="H116" i="21"/>
  <c r="Q134" i="21"/>
  <c r="C281" i="19" s="1"/>
  <c r="R242" i="21"/>
  <c r="C514" i="19" s="1"/>
  <c r="S266" i="21"/>
  <c r="L284" i="21"/>
  <c r="N266" i="21"/>
  <c r="C565" i="19" s="1"/>
  <c r="T86" i="21"/>
  <c r="C178" i="19" s="1"/>
  <c r="R248" i="21"/>
  <c r="C527" i="19" s="1"/>
  <c r="C530" i="19" s="1"/>
  <c r="R176" i="21"/>
  <c r="C371" i="19" s="1"/>
  <c r="P211" i="31"/>
  <c r="P181" i="31"/>
  <c r="P179" i="31"/>
  <c r="G134" i="21"/>
  <c r="C276" i="19" s="1"/>
  <c r="T170" i="21"/>
  <c r="C360" i="19" s="1"/>
  <c r="H242" i="21"/>
  <c r="I266" i="21"/>
  <c r="J86" i="21"/>
  <c r="C173" i="19" s="1"/>
  <c r="P290" i="31"/>
  <c r="P222" i="31"/>
  <c r="U228" i="21"/>
  <c r="P193" i="31"/>
  <c r="P169" i="31"/>
  <c r="G116" i="21"/>
  <c r="C237" i="19" s="1"/>
  <c r="P134" i="21"/>
  <c r="J170" i="21"/>
  <c r="C355" i="19" s="1"/>
  <c r="L188" i="21"/>
  <c r="N248" i="21"/>
  <c r="C526" i="19" s="1"/>
  <c r="R266" i="21"/>
  <c r="C566" i="19" s="1"/>
  <c r="S86" i="21"/>
  <c r="P196" i="31"/>
  <c r="P456" i="31"/>
  <c r="P341" i="31"/>
  <c r="P201" i="31"/>
  <c r="N134" i="21"/>
  <c r="C279" i="19" s="1"/>
  <c r="T188" i="21"/>
  <c r="C399" i="19" s="1"/>
  <c r="I86" i="21"/>
  <c r="P434" i="31"/>
  <c r="P435" i="31"/>
  <c r="P246" i="31"/>
  <c r="P247" i="31"/>
  <c r="P152" i="31"/>
  <c r="P340" i="31"/>
  <c r="P245" i="31"/>
  <c r="P244" i="31"/>
  <c r="P151" i="31"/>
  <c r="P339" i="31"/>
  <c r="P338" i="31"/>
  <c r="P289" i="31"/>
  <c r="P288" i="31"/>
  <c r="P383" i="31"/>
  <c r="P194" i="31"/>
  <c r="P101" i="31"/>
  <c r="P100" i="31"/>
  <c r="P458" i="31"/>
  <c r="P459" i="31"/>
  <c r="P177" i="31"/>
  <c r="P176" i="31"/>
  <c r="C561" i="19"/>
  <c r="P364" i="31"/>
  <c r="P271" i="31"/>
  <c r="M266" i="21"/>
  <c r="C564" i="19" s="1"/>
  <c r="P266" i="21"/>
  <c r="U266" i="21" s="1"/>
  <c r="P411" i="31"/>
  <c r="P410" i="31"/>
  <c r="P317" i="31"/>
  <c r="P128" i="31"/>
  <c r="P361" i="31"/>
  <c r="P360" i="31"/>
  <c r="P266" i="31"/>
  <c r="P267" i="31"/>
  <c r="P454" i="31"/>
  <c r="P172" i="31"/>
  <c r="P125" i="31"/>
  <c r="P124" i="31"/>
  <c r="P406" i="31"/>
  <c r="P219" i="31"/>
  <c r="P218" i="31"/>
  <c r="P312" i="31"/>
  <c r="P313" i="31"/>
  <c r="I242" i="21"/>
  <c r="C509" i="19"/>
  <c r="P362" i="31"/>
  <c r="Q242" i="21"/>
  <c r="C515" i="19" s="1"/>
  <c r="P174" i="31"/>
  <c r="P175" i="31"/>
  <c r="P126" i="31"/>
  <c r="P409" i="31"/>
  <c r="P408" i="31"/>
  <c r="P315" i="31"/>
  <c r="P221" i="31"/>
  <c r="P375" i="31"/>
  <c r="P374" i="31"/>
  <c r="P281" i="31"/>
  <c r="P280" i="31"/>
  <c r="P469" i="31"/>
  <c r="P468" i="31"/>
  <c r="P335" i="31"/>
  <c r="P334" i="31"/>
  <c r="P147" i="31"/>
  <c r="P146" i="31"/>
  <c r="P241" i="31"/>
  <c r="P428" i="31"/>
  <c r="T218" i="21"/>
  <c r="C464" i="19" s="1"/>
  <c r="J218" i="21"/>
  <c r="C459" i="19" s="1"/>
  <c r="S218" i="21"/>
  <c r="I218" i="21"/>
  <c r="R218" i="21"/>
  <c r="C462" i="19" s="1"/>
  <c r="H218" i="21"/>
  <c r="C457" i="19" s="1"/>
  <c r="M218" i="21"/>
  <c r="C460" i="19" s="1"/>
  <c r="L218" i="21"/>
  <c r="U218" i="21" s="1"/>
  <c r="Q218" i="21"/>
  <c r="C463" i="19" s="1"/>
  <c r="G218" i="21"/>
  <c r="C458" i="19" s="1"/>
  <c r="N218" i="21"/>
  <c r="C461" i="19" s="1"/>
  <c r="P218" i="21"/>
  <c r="F218" i="21"/>
  <c r="Q212" i="21"/>
  <c r="C450" i="19" s="1"/>
  <c r="P212" i="21"/>
  <c r="F212" i="21"/>
  <c r="S212" i="21"/>
  <c r="G212" i="21"/>
  <c r="C445" i="19" s="1"/>
  <c r="J212" i="21"/>
  <c r="C446" i="19" s="1"/>
  <c r="P144" i="31"/>
  <c r="I212" i="21"/>
  <c r="L212" i="21"/>
  <c r="T212" i="21"/>
  <c r="C451" i="19" s="1"/>
  <c r="F206" i="21"/>
  <c r="P359" i="31"/>
  <c r="P358" i="31"/>
  <c r="G206" i="21"/>
  <c r="C432" i="19" s="1"/>
  <c r="H206" i="21"/>
  <c r="R206" i="21"/>
  <c r="N206" i="21"/>
  <c r="C435" i="19" s="1"/>
  <c r="J206" i="21"/>
  <c r="C433" i="19" s="1"/>
  <c r="P264" i="31"/>
  <c r="T206" i="21"/>
  <c r="C438" i="19" s="1"/>
  <c r="P171" i="31"/>
  <c r="P206" i="21"/>
  <c r="Q206" i="21"/>
  <c r="C437" i="19" s="1"/>
  <c r="I206" i="21"/>
  <c r="S206" i="21"/>
  <c r="P453" i="31"/>
  <c r="L206" i="21"/>
  <c r="P217" i="31"/>
  <c r="P216" i="31"/>
  <c r="P122" i="31"/>
  <c r="P123" i="31"/>
  <c r="P311" i="31"/>
  <c r="P310" i="31"/>
  <c r="P143" i="31"/>
  <c r="P142" i="31"/>
  <c r="P425" i="31"/>
  <c r="P424" i="31"/>
  <c r="P330" i="31"/>
  <c r="C397" i="19"/>
  <c r="Q188" i="21"/>
  <c r="C398" i="19" s="1"/>
  <c r="G188" i="21"/>
  <c r="C393" i="19" s="1"/>
  <c r="F188" i="21"/>
  <c r="U188" i="21" s="1"/>
  <c r="H188" i="21"/>
  <c r="P188" i="21"/>
  <c r="N188" i="21"/>
  <c r="C396" i="19" s="1"/>
  <c r="P403" i="31"/>
  <c r="P402" i="31"/>
  <c r="P214" i="31"/>
  <c r="P215" i="31"/>
  <c r="I188" i="21"/>
  <c r="M188" i="21"/>
  <c r="C395" i="19" s="1"/>
  <c r="J188" i="21"/>
  <c r="C394" i="19" s="1"/>
  <c r="S188" i="21"/>
  <c r="U182" i="21"/>
  <c r="C379" i="19"/>
  <c r="C387" i="19" s="1"/>
  <c r="P307" i="31"/>
  <c r="P306" i="31"/>
  <c r="P401" i="31"/>
  <c r="P400" i="31"/>
  <c r="P119" i="31"/>
  <c r="P118" i="31"/>
  <c r="P285" i="31"/>
  <c r="P284" i="31"/>
  <c r="P379" i="31"/>
  <c r="P378" i="31"/>
  <c r="P191" i="31"/>
  <c r="P190" i="31"/>
  <c r="C366" i="19"/>
  <c r="P473" i="31"/>
  <c r="C353" i="19"/>
  <c r="P437" i="31"/>
  <c r="P436" i="31"/>
  <c r="P249" i="31"/>
  <c r="P342" i="31"/>
  <c r="P155" i="31"/>
  <c r="P154" i="31"/>
  <c r="P450" i="31"/>
  <c r="P451" i="31"/>
  <c r="U164" i="21"/>
  <c r="P168" i="31"/>
  <c r="P83" i="31"/>
  <c r="P357" i="31"/>
  <c r="C327" i="19"/>
  <c r="C335" i="19" s="1"/>
  <c r="P399" i="31"/>
  <c r="P398" i="31"/>
  <c r="P304" i="31"/>
  <c r="P305" i="31"/>
  <c r="F158" i="21"/>
  <c r="L158" i="21"/>
  <c r="U158" i="21" s="1"/>
  <c r="P210" i="31"/>
  <c r="P116" i="31"/>
  <c r="I158" i="21"/>
  <c r="P261" i="31"/>
  <c r="P260" i="31"/>
  <c r="P354" i="31"/>
  <c r="P355" i="31"/>
  <c r="P167" i="31"/>
  <c r="P166" i="31"/>
  <c r="P448" i="31"/>
  <c r="P115" i="31"/>
  <c r="P114" i="31"/>
  <c r="P396" i="31"/>
  <c r="P208" i="31"/>
  <c r="J39" i="30"/>
  <c r="P64" i="31"/>
  <c r="P446" i="31"/>
  <c r="P447" i="31"/>
  <c r="H140" i="21"/>
  <c r="C288" i="19" s="1"/>
  <c r="Q140" i="21"/>
  <c r="C294" i="19" s="1"/>
  <c r="J72" i="30"/>
  <c r="G140" i="21"/>
  <c r="C289" i="19" s="1"/>
  <c r="P140" i="21"/>
  <c r="T140" i="21"/>
  <c r="C295" i="19" s="1"/>
  <c r="P259" i="31"/>
  <c r="P258" i="31"/>
  <c r="S140" i="21"/>
  <c r="C293" i="19" s="1"/>
  <c r="M140" i="21"/>
  <c r="C291" i="19" s="1"/>
  <c r="J140" i="21"/>
  <c r="C290" i="19" s="1"/>
  <c r="J6" i="30"/>
  <c r="L140" i="21"/>
  <c r="P352" i="31"/>
  <c r="P9" i="31"/>
  <c r="P301" i="31"/>
  <c r="P300" i="31"/>
  <c r="C275" i="19"/>
  <c r="P395" i="31"/>
  <c r="P394" i="31"/>
  <c r="P206" i="31"/>
  <c r="P370" i="31"/>
  <c r="P371" i="31"/>
  <c r="P464" i="31"/>
  <c r="P276" i="31"/>
  <c r="P183" i="31"/>
  <c r="P182" i="31"/>
  <c r="P423" i="31"/>
  <c r="P422" i="31"/>
  <c r="P140" i="31"/>
  <c r="P141" i="31"/>
  <c r="P328" i="31"/>
  <c r="P369" i="31"/>
  <c r="P180" i="31"/>
  <c r="P275" i="31"/>
  <c r="C236" i="19"/>
  <c r="P420" i="31"/>
  <c r="P421" i="31"/>
  <c r="P232" i="31"/>
  <c r="P327" i="31"/>
  <c r="P326" i="31"/>
  <c r="P138" i="31"/>
  <c r="P163" i="31"/>
  <c r="P162" i="31"/>
  <c r="P351" i="31"/>
  <c r="P350" i="31"/>
  <c r="P256" i="31"/>
  <c r="P257" i="31"/>
  <c r="P444" i="31"/>
  <c r="C205" i="19"/>
  <c r="P110" i="31"/>
  <c r="P111" i="31"/>
  <c r="P298" i="31"/>
  <c r="P392" i="31"/>
  <c r="P443" i="31"/>
  <c r="P442" i="31"/>
  <c r="H92" i="21"/>
  <c r="G92" i="21"/>
  <c r="C185" i="19" s="1"/>
  <c r="R92" i="21"/>
  <c r="P92" i="21"/>
  <c r="T92" i="21"/>
  <c r="C191" i="19" s="1"/>
  <c r="S92" i="21"/>
  <c r="Q92" i="21"/>
  <c r="C190" i="19" s="1"/>
  <c r="N92" i="21"/>
  <c r="C188" i="19" s="1"/>
  <c r="M92" i="21"/>
  <c r="C187" i="19" s="1"/>
  <c r="P254" i="31"/>
  <c r="J92" i="21"/>
  <c r="C186" i="19" s="1"/>
  <c r="I92" i="21"/>
  <c r="C184" i="19" s="1"/>
  <c r="P297" i="31"/>
  <c r="P296" i="31"/>
  <c r="R86" i="21"/>
  <c r="C176" i="19" s="1"/>
  <c r="H86" i="21"/>
  <c r="C171" i="19" s="1"/>
  <c r="C179" i="19" s="1"/>
  <c r="Q86" i="21"/>
  <c r="C177" i="19" s="1"/>
  <c r="G86" i="21"/>
  <c r="C172" i="19" s="1"/>
  <c r="P203" i="31"/>
  <c r="P202" i="31"/>
  <c r="P86" i="21"/>
  <c r="F86" i="21"/>
  <c r="P130" i="31"/>
  <c r="P131" i="31"/>
  <c r="P319" i="31"/>
  <c r="P318" i="31"/>
  <c r="P224" i="31"/>
  <c r="P225" i="31"/>
  <c r="P413" i="31"/>
  <c r="P389" i="31"/>
  <c r="P388" i="31"/>
  <c r="P107" i="31"/>
  <c r="P106" i="31"/>
  <c r="P294" i="31"/>
  <c r="P200" i="31"/>
  <c r="P419" i="31"/>
  <c r="P418" i="31"/>
  <c r="P231" i="31"/>
  <c r="P230" i="31"/>
  <c r="P136" i="31"/>
  <c r="P325" i="31"/>
  <c r="P273" i="31"/>
  <c r="P272" i="31"/>
  <c r="P367" i="31"/>
  <c r="P366" i="31"/>
  <c r="P461" i="31"/>
  <c r="P135" i="31"/>
  <c r="P134" i="31"/>
  <c r="P323" i="31"/>
  <c r="P322" i="31"/>
  <c r="P416" i="31"/>
  <c r="P417" i="31"/>
  <c r="P441" i="31"/>
  <c r="P440" i="31"/>
  <c r="P159" i="31"/>
  <c r="P158" i="31"/>
  <c r="P252" i="31"/>
  <c r="P387" i="31"/>
  <c r="P386" i="31"/>
  <c r="P199" i="31"/>
  <c r="P198" i="31"/>
  <c r="P292" i="31"/>
  <c r="P283" i="31"/>
  <c r="P282" i="31"/>
  <c r="P377" i="31"/>
  <c r="P376" i="31"/>
  <c r="P95" i="31"/>
  <c r="P189" i="31"/>
  <c r="P188" i="31"/>
  <c r="P337" i="31"/>
  <c r="P336" i="31"/>
  <c r="P149" i="31"/>
  <c r="P148" i="31"/>
  <c r="P243" i="31"/>
  <c r="P242" i="31"/>
  <c r="P431" i="31"/>
  <c r="P385" i="31"/>
  <c r="P103" i="31"/>
  <c r="P102" i="31"/>
  <c r="P63" i="31"/>
  <c r="P157" i="31"/>
  <c r="P438" i="31"/>
  <c r="P439" i="31"/>
  <c r="P344" i="31"/>
  <c r="P345" i="31"/>
  <c r="P381" i="31"/>
  <c r="P380" i="31"/>
  <c r="P287" i="31"/>
  <c r="P286" i="31"/>
  <c r="P192" i="31"/>
  <c r="P99" i="31"/>
  <c r="P98" i="31"/>
  <c r="C501" i="19"/>
  <c r="C504" i="19"/>
  <c r="R212" i="21"/>
  <c r="N212" i="21"/>
  <c r="C448" i="19" s="1"/>
  <c r="C361" i="19"/>
  <c r="H146" i="21"/>
  <c r="M146" i="21"/>
  <c r="C304" i="19" s="1"/>
  <c r="R146" i="21"/>
  <c r="S146" i="21"/>
  <c r="F146" i="21"/>
  <c r="N146" i="21"/>
  <c r="C305" i="19" s="1"/>
  <c r="I146" i="21"/>
  <c r="P146" i="21"/>
  <c r="J146" i="21"/>
  <c r="C303" i="19" s="1"/>
  <c r="G146" i="21"/>
  <c r="C302" i="19" s="1"/>
  <c r="T146" i="21"/>
  <c r="C308" i="19" s="1"/>
  <c r="Q146" i="21"/>
  <c r="C307" i="19" s="1"/>
  <c r="C223" i="19"/>
  <c r="U98" i="21"/>
  <c r="P185" i="31"/>
  <c r="P184" i="31"/>
  <c r="P278" i="31"/>
  <c r="P372" i="31"/>
  <c r="P426" i="31"/>
  <c r="P427" i="31"/>
  <c r="P332" i="31"/>
  <c r="P467" i="31"/>
  <c r="P238" i="31"/>
  <c r="Q122" i="21"/>
  <c r="C255" i="19" s="1"/>
  <c r="L122" i="21"/>
  <c r="H122" i="21"/>
  <c r="M122" i="21"/>
  <c r="C252" i="19" s="1"/>
  <c r="R122" i="21"/>
  <c r="G122" i="21"/>
  <c r="C250" i="19" s="1"/>
  <c r="N122" i="21"/>
  <c r="C253" i="19" s="1"/>
  <c r="I122" i="21"/>
  <c r="S122" i="21"/>
  <c r="F122" i="21"/>
  <c r="C244" i="19"/>
  <c r="C226" i="19"/>
  <c r="L110" i="21"/>
  <c r="U110" i="21" s="1"/>
  <c r="R272" i="21"/>
  <c r="H272" i="21"/>
  <c r="S272" i="21"/>
  <c r="Q272" i="21"/>
  <c r="C580" i="19" s="1"/>
  <c r="G272" i="21"/>
  <c r="C575" i="19" s="1"/>
  <c r="I272" i="21"/>
  <c r="P272" i="21"/>
  <c r="N272" i="21"/>
  <c r="C578" i="19" s="1"/>
  <c r="M272" i="21"/>
  <c r="C577" i="19" s="1"/>
  <c r="L272" i="21"/>
  <c r="T272" i="21"/>
  <c r="C581" i="19" s="1"/>
  <c r="J272" i="21"/>
  <c r="C576" i="19" s="1"/>
  <c r="F272" i="21"/>
  <c r="R260" i="21"/>
  <c r="H260" i="21"/>
  <c r="Q260" i="21"/>
  <c r="C554" i="19" s="1"/>
  <c r="G260" i="21"/>
  <c r="C549" i="19" s="1"/>
  <c r="P260" i="21"/>
  <c r="N260" i="21"/>
  <c r="C552" i="19" s="1"/>
  <c r="M260" i="21"/>
  <c r="C551" i="19" s="1"/>
  <c r="L260" i="21"/>
  <c r="S260" i="21"/>
  <c r="I260" i="21"/>
  <c r="T260" i="21"/>
  <c r="C555" i="19" s="1"/>
  <c r="J260" i="21"/>
  <c r="C550" i="19" s="1"/>
  <c r="U236" i="21"/>
  <c r="R224" i="21"/>
  <c r="H224" i="21"/>
  <c r="Q224" i="21"/>
  <c r="C476" i="19" s="1"/>
  <c r="G224" i="21"/>
  <c r="C471" i="19" s="1"/>
  <c r="P224" i="21"/>
  <c r="N224" i="21"/>
  <c r="C474" i="19" s="1"/>
  <c r="M224" i="21"/>
  <c r="C473" i="19" s="1"/>
  <c r="L224" i="21"/>
  <c r="S224" i="21"/>
  <c r="I224" i="21"/>
  <c r="T224" i="21"/>
  <c r="C477" i="19" s="1"/>
  <c r="J224" i="21"/>
  <c r="C472" i="19" s="1"/>
  <c r="U176" i="21"/>
  <c r="R152" i="21"/>
  <c r="H152" i="21"/>
  <c r="C314" i="19" s="1"/>
  <c r="Q152" i="21"/>
  <c r="C320" i="19" s="1"/>
  <c r="G152" i="21"/>
  <c r="C315" i="19" s="1"/>
  <c r="S152" i="21"/>
  <c r="P152" i="21"/>
  <c r="N152" i="21"/>
  <c r="C318" i="19" s="1"/>
  <c r="M152" i="21"/>
  <c r="C317" i="19" s="1"/>
  <c r="L152" i="21"/>
  <c r="I152" i="21"/>
  <c r="T152" i="21"/>
  <c r="C321" i="19" s="1"/>
  <c r="J152" i="21"/>
  <c r="C316" i="19" s="1"/>
  <c r="F152" i="21"/>
  <c r="R128" i="21"/>
  <c r="H128" i="21"/>
  <c r="Q128" i="21"/>
  <c r="C268" i="19" s="1"/>
  <c r="G128" i="21"/>
  <c r="C263" i="19" s="1"/>
  <c r="P128" i="21"/>
  <c r="N128" i="21"/>
  <c r="C266" i="19" s="1"/>
  <c r="L128" i="21"/>
  <c r="M128" i="21"/>
  <c r="C265" i="19" s="1"/>
  <c r="T128" i="21"/>
  <c r="C269" i="19" s="1"/>
  <c r="J128" i="21"/>
  <c r="C264" i="19" s="1"/>
  <c r="S128" i="21"/>
  <c r="I128" i="21"/>
  <c r="F128" i="21"/>
  <c r="U116" i="21"/>
  <c r="L54" i="23"/>
  <c r="L55" i="23" s="1"/>
  <c r="L48" i="23"/>
  <c r="L49" i="23" s="1"/>
  <c r="P56" i="31"/>
  <c r="K56" i="23"/>
  <c r="K19" i="23"/>
  <c r="P23" i="31"/>
  <c r="K20" i="23"/>
  <c r="L20" i="23" s="1"/>
  <c r="L21" i="23" s="1"/>
  <c r="P15" i="31"/>
  <c r="K12" i="23"/>
  <c r="L12" i="23" s="1"/>
  <c r="L13" i="23" s="1"/>
  <c r="L24" i="23"/>
  <c r="L25" i="23" s="1"/>
  <c r="K5" i="23"/>
  <c r="K33" i="23"/>
  <c r="K7" i="23"/>
  <c r="L6" i="23" s="1"/>
  <c r="L7" i="23" s="1"/>
  <c r="P25" i="31"/>
  <c r="K22" i="23"/>
  <c r="L22" i="23" s="1"/>
  <c r="L23" i="23" s="1"/>
  <c r="P31" i="31"/>
  <c r="K28" i="23"/>
  <c r="L28" i="23" s="1"/>
  <c r="L29" i="23" s="1"/>
  <c r="P35" i="31"/>
  <c r="K32" i="23"/>
  <c r="P59" i="31"/>
  <c r="K59" i="23"/>
  <c r="L58" i="23" s="1"/>
  <c r="L59" i="23" s="1"/>
  <c r="P11" i="31"/>
  <c r="K8" i="23"/>
  <c r="L8" i="23" s="1"/>
  <c r="L9" i="23" s="1"/>
  <c r="P39" i="31"/>
  <c r="K38" i="23"/>
  <c r="L38" i="23" s="1"/>
  <c r="L39" i="23" s="1"/>
  <c r="P19" i="31"/>
  <c r="K16" i="23"/>
  <c r="L16" i="23" s="1"/>
  <c r="L17" i="23" s="1"/>
  <c r="P43" i="31"/>
  <c r="K42" i="23"/>
  <c r="L42" i="23" s="1"/>
  <c r="L43" i="23" s="1"/>
  <c r="P29" i="31"/>
  <c r="K26" i="23"/>
  <c r="L26" i="23" s="1"/>
  <c r="L27" i="23" s="1"/>
  <c r="P60" i="31"/>
  <c r="K60" i="23"/>
  <c r="L60" i="23" s="1"/>
  <c r="L61" i="23" s="1"/>
  <c r="P5" i="31"/>
  <c r="L56" i="23"/>
  <c r="L57" i="23" s="1"/>
  <c r="P32" i="31"/>
  <c r="K30" i="23"/>
  <c r="L30" i="23" s="1"/>
  <c r="L31" i="23" s="1"/>
  <c r="K18" i="23"/>
  <c r="P12" i="31"/>
  <c r="K10" i="23"/>
  <c r="L10" i="23" s="1"/>
  <c r="L11" i="23" s="1"/>
  <c r="P4" i="31"/>
  <c r="P50" i="31"/>
  <c r="K51" i="23"/>
  <c r="L50" i="23" s="1"/>
  <c r="L51" i="23" s="1"/>
  <c r="P36" i="31"/>
  <c r="K36" i="23"/>
  <c r="L36" i="23" s="1"/>
  <c r="L37" i="23" s="1"/>
  <c r="P40" i="31"/>
  <c r="K40" i="23"/>
  <c r="L40" i="23" s="1"/>
  <c r="L41" i="23" s="1"/>
  <c r="P7" i="31"/>
  <c r="L46" i="23"/>
  <c r="L47" i="23" s="1"/>
  <c r="P57" i="31"/>
  <c r="P51" i="31"/>
  <c r="P37" i="31"/>
  <c r="P6" i="31"/>
  <c r="P13" i="31"/>
  <c r="P8" i="31"/>
  <c r="P10" i="31"/>
  <c r="P84" i="31"/>
  <c r="P14" i="31"/>
  <c r="P30" i="31"/>
  <c r="P18" i="31"/>
  <c r="P71" i="31"/>
  <c r="P90" i="31"/>
  <c r="P65" i="31"/>
  <c r="K4" i="23"/>
  <c r="P33" i="31"/>
  <c r="P48" i="31"/>
  <c r="P49" i="31"/>
  <c r="P21" i="31"/>
  <c r="P20" i="31"/>
  <c r="P28" i="31"/>
  <c r="P41" i="31"/>
  <c r="P22" i="31"/>
  <c r="P88" i="31"/>
  <c r="P61" i="31"/>
  <c r="P74" i="31"/>
  <c r="P75" i="31"/>
  <c r="P47" i="31"/>
  <c r="P46" i="31"/>
  <c r="P45" i="31"/>
  <c r="P44" i="31"/>
  <c r="P34" i="31"/>
  <c r="P38" i="31"/>
  <c r="P24" i="31"/>
  <c r="P67" i="31"/>
  <c r="P66" i="31"/>
  <c r="P81" i="31"/>
  <c r="P80" i="31"/>
  <c r="P68" i="31"/>
  <c r="P26" i="31"/>
  <c r="P27" i="31"/>
  <c r="P94" i="31"/>
  <c r="P96" i="31"/>
  <c r="P77" i="31"/>
  <c r="P87" i="31"/>
  <c r="P86" i="31"/>
  <c r="P55" i="31"/>
  <c r="P54" i="31"/>
  <c r="P17" i="31"/>
  <c r="P16" i="31"/>
  <c r="P42" i="31"/>
  <c r="P62" i="31"/>
  <c r="P52" i="31"/>
  <c r="P53" i="31"/>
  <c r="P93" i="31"/>
  <c r="P92" i="31"/>
  <c r="P73" i="31"/>
  <c r="P72" i="31"/>
  <c r="P78" i="31"/>
  <c r="U206" i="21" l="1"/>
  <c r="C254" i="19"/>
  <c r="C374" i="19"/>
  <c r="U212" i="21"/>
  <c r="C574" i="19"/>
  <c r="U86" i="21"/>
  <c r="C249" i="19"/>
  <c r="C257" i="19" s="1"/>
  <c r="M230" i="21"/>
  <c r="C486" i="19" s="1"/>
  <c r="T230" i="21"/>
  <c r="C490" i="19" s="1"/>
  <c r="F230" i="21"/>
  <c r="U230" i="21" s="1"/>
  <c r="S230" i="21"/>
  <c r="I230" i="21"/>
  <c r="P230" i="21"/>
  <c r="Q230" i="21"/>
  <c r="C489" i="19" s="1"/>
  <c r="G230" i="21"/>
  <c r="C484" i="19" s="1"/>
  <c r="H230" i="21"/>
  <c r="N230" i="21"/>
  <c r="C487" i="19" s="1"/>
  <c r="R230" i="21"/>
  <c r="C488" i="19" s="1"/>
  <c r="J230" i="21"/>
  <c r="C485" i="19" s="1"/>
  <c r="M194" i="21"/>
  <c r="C408" i="19" s="1"/>
  <c r="N194" i="21"/>
  <c r="C409" i="19" s="1"/>
  <c r="P194" i="21"/>
  <c r="T194" i="21"/>
  <c r="C412" i="19" s="1"/>
  <c r="J194" i="21"/>
  <c r="C407" i="19" s="1"/>
  <c r="G194" i="21"/>
  <c r="C406" i="19" s="1"/>
  <c r="Q194" i="21"/>
  <c r="C411" i="19" s="1"/>
  <c r="R194" i="21"/>
  <c r="H194" i="21"/>
  <c r="I194" i="21"/>
  <c r="S194" i="21"/>
  <c r="L194" i="21"/>
  <c r="U194" i="21" s="1"/>
  <c r="C283" i="19"/>
  <c r="C569" i="19"/>
  <c r="M278" i="21"/>
  <c r="C590" i="19" s="1"/>
  <c r="G278" i="21"/>
  <c r="C588" i="19" s="1"/>
  <c r="N278" i="21"/>
  <c r="C591" i="19" s="1"/>
  <c r="I278" i="21"/>
  <c r="Q278" i="21"/>
  <c r="C593" i="19" s="1"/>
  <c r="H278" i="21"/>
  <c r="C587" i="19" s="1"/>
  <c r="R278" i="21"/>
  <c r="S278" i="21"/>
  <c r="F278" i="21"/>
  <c r="U278" i="21" s="1"/>
  <c r="T278" i="21"/>
  <c r="C594" i="19" s="1"/>
  <c r="J278" i="21"/>
  <c r="C589" i="19" s="1"/>
  <c r="P278" i="21"/>
  <c r="L278" i="21"/>
  <c r="C228" i="19"/>
  <c r="C231" i="19" s="1"/>
  <c r="U140" i="21"/>
  <c r="C600" i="19"/>
  <c r="C608" i="19" s="1"/>
  <c r="T200" i="21"/>
  <c r="C425" i="19" s="1"/>
  <c r="I200" i="21"/>
  <c r="M200" i="21"/>
  <c r="C421" i="19" s="1"/>
  <c r="R200" i="21"/>
  <c r="C423" i="19" s="1"/>
  <c r="N200" i="21"/>
  <c r="C422" i="19" s="1"/>
  <c r="S200" i="21"/>
  <c r="F200" i="21"/>
  <c r="P200" i="21"/>
  <c r="G200" i="21"/>
  <c r="C419" i="19" s="1"/>
  <c r="Q200" i="21"/>
  <c r="C424" i="19" s="1"/>
  <c r="H200" i="21"/>
  <c r="J200" i="21"/>
  <c r="C420" i="19" s="1"/>
  <c r="C579" i="19"/>
  <c r="C543" i="19"/>
  <c r="C517" i="19"/>
  <c r="C465" i="19"/>
  <c r="C449" i="19"/>
  <c r="C452" i="19" s="1"/>
  <c r="C436" i="19"/>
  <c r="C431" i="19"/>
  <c r="C439" i="19" s="1"/>
  <c r="C392" i="19"/>
  <c r="C400" i="19"/>
  <c r="C319" i="19"/>
  <c r="C322" i="19"/>
  <c r="C306" i="19"/>
  <c r="U146" i="21"/>
  <c r="C296" i="19"/>
  <c r="U128" i="21"/>
  <c r="C262" i="19"/>
  <c r="C267" i="19"/>
  <c r="U122" i="21"/>
  <c r="C189" i="19"/>
  <c r="C192" i="19" s="1"/>
  <c r="C548" i="19"/>
  <c r="C553" i="19"/>
  <c r="U260" i="21"/>
  <c r="C470" i="19"/>
  <c r="C475" i="19"/>
  <c r="U224" i="21"/>
  <c r="C301" i="19"/>
  <c r="U152" i="21"/>
  <c r="U272" i="21"/>
  <c r="L18" i="23"/>
  <c r="L19" i="23" s="1"/>
  <c r="L32" i="23"/>
  <c r="L33" i="23" s="1"/>
  <c r="L4" i="23"/>
  <c r="L5" i="23" s="1"/>
  <c r="K27" i="18"/>
  <c r="B78" i="15"/>
  <c r="B77" i="15"/>
  <c r="B76" i="15"/>
  <c r="B75" i="15"/>
  <c r="B72" i="15"/>
  <c r="C74" i="15"/>
  <c r="F72" i="21"/>
  <c r="L72" i="21"/>
  <c r="L74" i="21" s="1"/>
  <c r="P72" i="21"/>
  <c r="P74" i="21" s="1"/>
  <c r="C75" i="15"/>
  <c r="G72" i="21"/>
  <c r="G74" i="21" s="1"/>
  <c r="C146" i="19" s="1"/>
  <c r="M72" i="21"/>
  <c r="M74" i="21" s="1"/>
  <c r="C148" i="19" s="1"/>
  <c r="Q72" i="21"/>
  <c r="Q74" i="21" s="1"/>
  <c r="C151" i="19" s="1"/>
  <c r="C76" i="15"/>
  <c r="H72" i="21"/>
  <c r="H74" i="21" s="1"/>
  <c r="R72" i="21"/>
  <c r="R74" i="21" s="1"/>
  <c r="C77" i="15"/>
  <c r="I72" i="21"/>
  <c r="I74" i="21" s="1"/>
  <c r="S72" i="21"/>
  <c r="S74" i="21" s="1"/>
  <c r="F77" i="15"/>
  <c r="C78" i="15"/>
  <c r="J72" i="21"/>
  <c r="J74" i="21" s="1"/>
  <c r="C147" i="19" s="1"/>
  <c r="N72" i="21"/>
  <c r="N74" i="21" s="1"/>
  <c r="C149" i="19" s="1"/>
  <c r="T72" i="21"/>
  <c r="T74" i="21" s="1"/>
  <c r="C152" i="19" s="1"/>
  <c r="C68" i="15"/>
  <c r="F66" i="21"/>
  <c r="L66" i="21"/>
  <c r="L68" i="21" s="1"/>
  <c r="P66" i="21"/>
  <c r="P68" i="21" s="1"/>
  <c r="E68" i="15"/>
  <c r="C69" i="15"/>
  <c r="G66" i="21"/>
  <c r="G68" i="21" s="1"/>
  <c r="C133" i="19" s="1"/>
  <c r="M66" i="21"/>
  <c r="M68" i="21" s="1"/>
  <c r="C135" i="19" s="1"/>
  <c r="Q66" i="21"/>
  <c r="Q68" i="21" s="1"/>
  <c r="C138" i="19" s="1"/>
  <c r="C70" i="15"/>
  <c r="H66" i="21"/>
  <c r="H68" i="21" s="1"/>
  <c r="R66" i="21"/>
  <c r="R68" i="21" s="1"/>
  <c r="F70" i="15"/>
  <c r="C71" i="15"/>
  <c r="I66" i="21"/>
  <c r="I68" i="21" s="1"/>
  <c r="S66" i="21"/>
  <c r="S68" i="21" s="1"/>
  <c r="C72" i="15"/>
  <c r="J66" i="21"/>
  <c r="J68" i="21" s="1"/>
  <c r="C134" i="19" s="1"/>
  <c r="N66" i="21"/>
  <c r="N68" i="21" s="1"/>
  <c r="C136" i="19" s="1"/>
  <c r="T66" i="21"/>
  <c r="T68" i="21" s="1"/>
  <c r="C139" i="19" s="1"/>
  <c r="E72" i="15"/>
  <c r="C62" i="15"/>
  <c r="F60" i="21"/>
  <c r="L60" i="21"/>
  <c r="L62" i="21" s="1"/>
  <c r="P60" i="21"/>
  <c r="P62" i="21" s="1"/>
  <c r="C63" i="15"/>
  <c r="G60" i="21"/>
  <c r="G62" i="21" s="1"/>
  <c r="C120" i="19" s="1"/>
  <c r="M60" i="21"/>
  <c r="M62" i="21" s="1"/>
  <c r="C122" i="19" s="1"/>
  <c r="Q60" i="21"/>
  <c r="Q62" i="21" s="1"/>
  <c r="C125" i="19" s="1"/>
  <c r="C64" i="15"/>
  <c r="H60" i="21"/>
  <c r="H62" i="21" s="1"/>
  <c r="R60" i="21"/>
  <c r="R62" i="21" s="1"/>
  <c r="C65" i="15"/>
  <c r="I60" i="21"/>
  <c r="I62" i="21" s="1"/>
  <c r="S60" i="21"/>
  <c r="S62" i="21" s="1"/>
  <c r="C66" i="15"/>
  <c r="J60" i="21"/>
  <c r="J62" i="21" s="1"/>
  <c r="C121" i="19" s="1"/>
  <c r="N60" i="21"/>
  <c r="N62" i="21" s="1"/>
  <c r="C123" i="19" s="1"/>
  <c r="T60" i="21"/>
  <c r="T62" i="21" s="1"/>
  <c r="C126" i="19" s="1"/>
  <c r="C9" i="15"/>
  <c r="C10" i="15"/>
  <c r="H8" i="21"/>
  <c r="R8" i="21"/>
  <c r="C11" i="15"/>
  <c r="I8" i="21"/>
  <c r="S8" i="21"/>
  <c r="C12" i="15"/>
  <c r="J8" i="21"/>
  <c r="C6" i="19" s="1"/>
  <c r="N8" i="21"/>
  <c r="C8" i="19" s="1"/>
  <c r="T8" i="21"/>
  <c r="C11" i="19" s="1"/>
  <c r="B7" i="21"/>
  <c r="B8" i="21"/>
  <c r="B9" i="21"/>
  <c r="C14" i="15"/>
  <c r="F12" i="21"/>
  <c r="L12" i="21"/>
  <c r="L14" i="21" s="1"/>
  <c r="C15" i="15"/>
  <c r="G12" i="21"/>
  <c r="M12" i="21"/>
  <c r="Q12" i="21"/>
  <c r="C16" i="15"/>
  <c r="H12" i="21"/>
  <c r="R12" i="21"/>
  <c r="C17" i="15"/>
  <c r="I12" i="21"/>
  <c r="S12" i="21"/>
  <c r="C18" i="15"/>
  <c r="N12" i="21"/>
  <c r="C20" i="15"/>
  <c r="F18" i="21"/>
  <c r="L18" i="21"/>
  <c r="L20" i="21" s="1"/>
  <c r="P18" i="21"/>
  <c r="P20" i="21" s="1"/>
  <c r="C21" i="15"/>
  <c r="G18" i="21"/>
  <c r="G20" i="21" s="1"/>
  <c r="C30" i="19" s="1"/>
  <c r="M18" i="21"/>
  <c r="Q18" i="21"/>
  <c r="Q20" i="21" s="1"/>
  <c r="C35" i="19" s="1"/>
  <c r="C22" i="15"/>
  <c r="H18" i="21"/>
  <c r="H20" i="21" s="1"/>
  <c r="R18" i="21"/>
  <c r="R20" i="21" s="1"/>
  <c r="C23" i="15"/>
  <c r="I18" i="21"/>
  <c r="S18" i="21"/>
  <c r="C24" i="15"/>
  <c r="J18" i="21"/>
  <c r="N18" i="21"/>
  <c r="C26" i="15"/>
  <c r="F24" i="21"/>
  <c r="L24" i="21"/>
  <c r="L26" i="21" s="1"/>
  <c r="C27" i="15"/>
  <c r="G24" i="21"/>
  <c r="G26" i="21" s="1"/>
  <c r="C43" i="19" s="1"/>
  <c r="M24" i="21"/>
  <c r="Q24" i="21"/>
  <c r="Q26" i="21" s="1"/>
  <c r="C48" i="19" s="1"/>
  <c r="C28" i="15"/>
  <c r="H24" i="21"/>
  <c r="H26" i="21" s="1"/>
  <c r="R24" i="21"/>
  <c r="R26" i="21" s="1"/>
  <c r="C29" i="15"/>
  <c r="I24" i="21"/>
  <c r="C30" i="15"/>
  <c r="J24" i="21"/>
  <c r="N24" i="21"/>
  <c r="T24" i="21"/>
  <c r="C32" i="15"/>
  <c r="F30" i="21"/>
  <c r="L30" i="21"/>
  <c r="L32" i="21" s="1"/>
  <c r="P30" i="21"/>
  <c r="P32" i="21" s="1"/>
  <c r="C33" i="15"/>
  <c r="G30" i="21"/>
  <c r="G32" i="21" s="1"/>
  <c r="C55" i="19" s="1"/>
  <c r="M30" i="21"/>
  <c r="Q30" i="21"/>
  <c r="Q32" i="21" s="1"/>
  <c r="C60" i="19" s="1"/>
  <c r="C34" i="15"/>
  <c r="H30" i="21"/>
  <c r="R30" i="21"/>
  <c r="C35" i="15"/>
  <c r="I30" i="21"/>
  <c r="S30" i="21"/>
  <c r="C36" i="15"/>
  <c r="J30" i="21"/>
  <c r="N30" i="21"/>
  <c r="T30" i="21"/>
  <c r="C38" i="15"/>
  <c r="F36" i="21"/>
  <c r="L36" i="21"/>
  <c r="L38" i="21" s="1"/>
  <c r="P36" i="21"/>
  <c r="P38" i="21" s="1"/>
  <c r="C39" i="15"/>
  <c r="G36" i="21"/>
  <c r="G38" i="21" s="1"/>
  <c r="C68" i="19" s="1"/>
  <c r="M36" i="21"/>
  <c r="M38" i="21" s="1"/>
  <c r="C70" i="19" s="1"/>
  <c r="Q36" i="21"/>
  <c r="Q38" i="21" s="1"/>
  <c r="C73" i="19" s="1"/>
  <c r="C40" i="15"/>
  <c r="H36" i="21"/>
  <c r="H38" i="21" s="1"/>
  <c r="C41" i="15"/>
  <c r="I36" i="21"/>
  <c r="I38" i="21" s="1"/>
  <c r="S36" i="21"/>
  <c r="S38" i="21" s="1"/>
  <c r="C42" i="15"/>
  <c r="N36" i="21"/>
  <c r="N38" i="21" s="1"/>
  <c r="C71" i="19" s="1"/>
  <c r="T36" i="21"/>
  <c r="T38" i="21" s="1"/>
  <c r="C74" i="19" s="1"/>
  <c r="C44" i="15"/>
  <c r="F42" i="21"/>
  <c r="L42" i="21"/>
  <c r="L44" i="21" s="1"/>
  <c r="P42" i="21"/>
  <c r="P44" i="21" s="1"/>
  <c r="C45" i="15"/>
  <c r="G42" i="21"/>
  <c r="G44" i="21" s="1"/>
  <c r="C81" i="19" s="1"/>
  <c r="M42" i="21"/>
  <c r="M44" i="21" s="1"/>
  <c r="C83" i="19" s="1"/>
  <c r="Q42" i="21"/>
  <c r="Q44" i="21" s="1"/>
  <c r="C86" i="19" s="1"/>
  <c r="C46" i="15"/>
  <c r="H42" i="21"/>
  <c r="H44" i="21" s="1"/>
  <c r="R42" i="21"/>
  <c r="R44" i="21" s="1"/>
  <c r="C47" i="15"/>
  <c r="I42" i="21"/>
  <c r="I44" i="21" s="1"/>
  <c r="S42" i="21"/>
  <c r="S44" i="21" s="1"/>
  <c r="C48" i="15"/>
  <c r="J42" i="21"/>
  <c r="J44" i="21" s="1"/>
  <c r="C82" i="19" s="1"/>
  <c r="N42" i="21"/>
  <c r="N44" i="21" s="1"/>
  <c r="C84" i="19" s="1"/>
  <c r="T42" i="21"/>
  <c r="T44" i="21" s="1"/>
  <c r="C87" i="19" s="1"/>
  <c r="C50" i="15"/>
  <c r="F48" i="21"/>
  <c r="L48" i="21"/>
  <c r="L50" i="21" s="1"/>
  <c r="P48" i="21"/>
  <c r="P50" i="21" s="1"/>
  <c r="C51" i="15"/>
  <c r="G48" i="21"/>
  <c r="G50" i="21" s="1"/>
  <c r="C94" i="19" s="1"/>
  <c r="M48" i="21"/>
  <c r="M50" i="21" s="1"/>
  <c r="C96" i="19" s="1"/>
  <c r="Q48" i="21"/>
  <c r="Q50" i="21" s="1"/>
  <c r="C99" i="19" s="1"/>
  <c r="C52" i="15"/>
  <c r="H48" i="21"/>
  <c r="H50" i="21" s="1"/>
  <c r="R48" i="21"/>
  <c r="R50" i="21" s="1"/>
  <c r="C98" i="19" s="1"/>
  <c r="C53" i="15"/>
  <c r="I48" i="21"/>
  <c r="I50" i="21" s="1"/>
  <c r="S48" i="21"/>
  <c r="S50" i="21" s="1"/>
  <c r="C54" i="15"/>
  <c r="F54" i="15"/>
  <c r="N48" i="21"/>
  <c r="N50" i="21" s="1"/>
  <c r="C97" i="19" s="1"/>
  <c r="T48" i="21"/>
  <c r="T50" i="21" s="1"/>
  <c r="C100" i="19" s="1"/>
  <c r="C56" i="15"/>
  <c r="F54" i="21"/>
  <c r="L54" i="21"/>
  <c r="L56" i="21" s="1"/>
  <c r="P54" i="21"/>
  <c r="P56" i="21" s="1"/>
  <c r="C57" i="15"/>
  <c r="G54" i="21"/>
  <c r="G56" i="21" s="1"/>
  <c r="C107" i="19" s="1"/>
  <c r="Q54" i="21"/>
  <c r="Q56" i="21" s="1"/>
  <c r="C112" i="19" s="1"/>
  <c r="C58" i="15"/>
  <c r="C59" i="15"/>
  <c r="I54" i="21"/>
  <c r="I56" i="21" s="1"/>
  <c r="C60" i="15"/>
  <c r="N54" i="21"/>
  <c r="N56" i="21" s="1"/>
  <c r="C110" i="19" s="1"/>
  <c r="T54" i="21"/>
  <c r="T56" i="21" s="1"/>
  <c r="C113" i="19" s="1"/>
  <c r="C8" i="15"/>
  <c r="C405" i="19" l="1"/>
  <c r="C478" i="19"/>
  <c r="C582" i="19"/>
  <c r="C592" i="19"/>
  <c r="C595" i="19"/>
  <c r="C418" i="19"/>
  <c r="C426" i="19" s="1"/>
  <c r="C483" i="19"/>
  <c r="C491" i="19" s="1"/>
  <c r="U200" i="21"/>
  <c r="C410" i="19"/>
  <c r="C309" i="19"/>
  <c r="C556" i="19"/>
  <c r="C270" i="19"/>
  <c r="F74" i="21"/>
  <c r="U74" i="21" s="1"/>
  <c r="U72" i="21"/>
  <c r="F68" i="21"/>
  <c r="U68" i="21" s="1"/>
  <c r="U66" i="21"/>
  <c r="F62" i="21"/>
  <c r="U62" i="21" s="1"/>
  <c r="U60" i="21"/>
  <c r="F56" i="21"/>
  <c r="U56" i="21" s="1"/>
  <c r="U54" i="21"/>
  <c r="F50" i="21"/>
  <c r="U50" i="21" s="1"/>
  <c r="U48" i="21"/>
  <c r="F44" i="21"/>
  <c r="U42" i="21"/>
  <c r="F38" i="21"/>
  <c r="U38" i="21" s="1"/>
  <c r="U36" i="21"/>
  <c r="F32" i="21"/>
  <c r="U32" i="21" s="1"/>
  <c r="U30" i="21"/>
  <c r="F26" i="21"/>
  <c r="F20" i="21"/>
  <c r="U20" i="21" s="1"/>
  <c r="U18" i="21"/>
  <c r="F14" i="21"/>
  <c r="U44" i="21"/>
  <c r="C80" i="19"/>
  <c r="C145" i="19"/>
  <c r="C85" i="19"/>
  <c r="C150" i="19"/>
  <c r="C124" i="19"/>
  <c r="C119" i="19"/>
  <c r="C93" i="19"/>
  <c r="C67" i="19"/>
  <c r="C9" i="19"/>
  <c r="C4" i="19"/>
  <c r="C137" i="19"/>
  <c r="C132" i="19"/>
  <c r="S20" i="21"/>
  <c r="C34" i="19" s="1"/>
  <c r="Q14" i="21"/>
  <c r="C23" i="19" s="1"/>
  <c r="I26" i="21"/>
  <c r="C42" i="19" s="1"/>
  <c r="I20" i="21"/>
  <c r="C29" i="19" s="1"/>
  <c r="I32" i="21"/>
  <c r="M32" i="21"/>
  <c r="C57" i="19" s="1"/>
  <c r="T26" i="21"/>
  <c r="C49" i="19" s="1"/>
  <c r="I14" i="21"/>
  <c r="G14" i="21"/>
  <c r="C18" i="19" s="1"/>
  <c r="M20" i="21"/>
  <c r="C32" i="19" s="1"/>
  <c r="S32" i="21"/>
  <c r="N26" i="21"/>
  <c r="C46" i="19" s="1"/>
  <c r="M14" i="21"/>
  <c r="C20" i="19" s="1"/>
  <c r="T32" i="21"/>
  <c r="C61" i="19" s="1"/>
  <c r="J26" i="21"/>
  <c r="C44" i="19" s="1"/>
  <c r="N32" i="21"/>
  <c r="C58" i="19" s="1"/>
  <c r="R32" i="21"/>
  <c r="N20" i="21"/>
  <c r="C33" i="19" s="1"/>
  <c r="R14" i="21"/>
  <c r="S14" i="21"/>
  <c r="J32" i="21"/>
  <c r="C56" i="19" s="1"/>
  <c r="H32" i="21"/>
  <c r="M26" i="21"/>
  <c r="C45" i="19" s="1"/>
  <c r="J20" i="21"/>
  <c r="C31" i="19" s="1"/>
  <c r="N14" i="21"/>
  <c r="C21" i="19" s="1"/>
  <c r="H14" i="21"/>
  <c r="F64" i="15"/>
  <c r="F41" i="15"/>
  <c r="B57" i="15"/>
  <c r="R54" i="21"/>
  <c r="R56" i="21" s="1"/>
  <c r="D57" i="15"/>
  <c r="A105" i="19"/>
  <c r="B46" i="21"/>
  <c r="B48" i="15"/>
  <c r="B45" i="21"/>
  <c r="B47" i="15"/>
  <c r="E53" i="15"/>
  <c r="D53" i="15"/>
  <c r="E52" i="15"/>
  <c r="E50" i="15"/>
  <c r="D50" i="15"/>
  <c r="D48" i="15"/>
  <c r="D47" i="15"/>
  <c r="B41" i="15"/>
  <c r="J36" i="21"/>
  <c r="J38" i="21" s="1"/>
  <c r="C69" i="19" s="1"/>
  <c r="R36" i="21"/>
  <c r="R38" i="21" s="1"/>
  <c r="C72" i="19" s="1"/>
  <c r="E38" i="15"/>
  <c r="D38" i="15"/>
  <c r="B33" i="15"/>
  <c r="B28" i="21"/>
  <c r="B30" i="15"/>
  <c r="F36" i="15"/>
  <c r="E36" i="15"/>
  <c r="D36" i="15"/>
  <c r="B26" i="21"/>
  <c r="B28" i="15"/>
  <c r="F34" i="15"/>
  <c r="E34" i="15"/>
  <c r="D34" i="15"/>
  <c r="B21" i="21"/>
  <c r="B23" i="15"/>
  <c r="B20" i="21"/>
  <c r="B22" i="15"/>
  <c r="P24" i="21"/>
  <c r="P26" i="21" s="1"/>
  <c r="D24" i="15"/>
  <c r="B14" i="21"/>
  <c r="B16" i="15"/>
  <c r="D18" i="15"/>
  <c r="F16" i="15"/>
  <c r="E16" i="15"/>
  <c r="D16" i="15"/>
  <c r="B10" i="21"/>
  <c r="Q8" i="21"/>
  <c r="C10" i="19" s="1"/>
  <c r="B63" i="15"/>
  <c r="F63" i="15"/>
  <c r="E63" i="15"/>
  <c r="D63" i="15"/>
  <c r="A118" i="19"/>
  <c r="B58" i="15"/>
  <c r="B53" i="15"/>
  <c r="D59" i="15"/>
  <c r="E58" i="15"/>
  <c r="B51" i="15"/>
  <c r="J48" i="21"/>
  <c r="J50" i="21" s="1"/>
  <c r="C95" i="19" s="1"/>
  <c r="F48" i="15"/>
  <c r="E48" i="15"/>
  <c r="E46" i="15"/>
  <c r="F46" i="15"/>
  <c r="D46" i="15"/>
  <c r="F44" i="15"/>
  <c r="E44" i="15"/>
  <c r="D44" i="15"/>
  <c r="B39" i="15"/>
  <c r="E42" i="15"/>
  <c r="F39" i="15"/>
  <c r="E39" i="15"/>
  <c r="D39" i="15"/>
  <c r="B34" i="15"/>
  <c r="E33" i="15"/>
  <c r="D33" i="15"/>
  <c r="D32" i="15"/>
  <c r="E29" i="15"/>
  <c r="B19" i="21"/>
  <c r="B21" i="15"/>
  <c r="F27" i="15"/>
  <c r="E27" i="15"/>
  <c r="D27" i="15"/>
  <c r="B16" i="21"/>
  <c r="A41" i="19"/>
  <c r="B18" i="15"/>
  <c r="T18" i="21"/>
  <c r="B13" i="21"/>
  <c r="B15" i="15"/>
  <c r="E21" i="15"/>
  <c r="D21" i="15"/>
  <c r="A28" i="19"/>
  <c r="E18" i="15"/>
  <c r="T12" i="21"/>
  <c r="E15" i="15"/>
  <c r="F12" i="15"/>
  <c r="E12" i="15"/>
  <c r="D12" i="15"/>
  <c r="M8" i="21"/>
  <c r="C7" i="19" s="1"/>
  <c r="F65" i="15"/>
  <c r="E65" i="15"/>
  <c r="D65" i="15"/>
  <c r="B6" i="21"/>
  <c r="B8" i="15"/>
  <c r="B60" i="15"/>
  <c r="B59" i="15"/>
  <c r="B54" i="15"/>
  <c r="J54" i="21"/>
  <c r="J56" i="21" s="1"/>
  <c r="C108" i="19" s="1"/>
  <c r="E59" i="15"/>
  <c r="S54" i="21"/>
  <c r="S56" i="21" s="1"/>
  <c r="H54" i="21"/>
  <c r="H56" i="21" s="1"/>
  <c r="C106" i="19" s="1"/>
  <c r="M54" i="21"/>
  <c r="M56" i="21" s="1"/>
  <c r="C109" i="19" s="1"/>
  <c r="F56" i="15"/>
  <c r="E56" i="15"/>
  <c r="D56" i="15"/>
  <c r="E54" i="15"/>
  <c r="D54" i="15"/>
  <c r="B44" i="21"/>
  <c r="B46" i="15"/>
  <c r="F51" i="15"/>
  <c r="E51" i="15"/>
  <c r="A92" i="19"/>
  <c r="B42" i="15"/>
  <c r="B40" i="15"/>
  <c r="E40" i="15"/>
  <c r="A66" i="19"/>
  <c r="B36" i="15"/>
  <c r="B27" i="21"/>
  <c r="B29" i="15"/>
  <c r="F35" i="15"/>
  <c r="E35" i="15"/>
  <c r="D35" i="15"/>
  <c r="B25" i="21"/>
  <c r="B27" i="15"/>
  <c r="F30" i="15"/>
  <c r="D30" i="15"/>
  <c r="D29" i="15"/>
  <c r="E24" i="15"/>
  <c r="B15" i="21"/>
  <c r="B17" i="15"/>
  <c r="F23" i="15"/>
  <c r="E23" i="15"/>
  <c r="D23" i="15"/>
  <c r="E22" i="15"/>
  <c r="F17" i="15"/>
  <c r="E17" i="15"/>
  <c r="D17" i="15"/>
  <c r="E14" i="15"/>
  <c r="D14" i="15"/>
  <c r="G8" i="21"/>
  <c r="C5" i="19" s="1"/>
  <c r="E64" i="15"/>
  <c r="D64" i="15"/>
  <c r="F62" i="15"/>
  <c r="E62" i="15"/>
  <c r="D62" i="15"/>
  <c r="B70" i="15"/>
  <c r="E60" i="15"/>
  <c r="B52" i="15"/>
  <c r="D58" i="15"/>
  <c r="B43" i="21"/>
  <c r="B45" i="15"/>
  <c r="F45" i="15"/>
  <c r="E45" i="15"/>
  <c r="D45" i="15"/>
  <c r="A79" i="19"/>
  <c r="E41" i="15"/>
  <c r="D41" i="15"/>
  <c r="B35" i="15"/>
  <c r="F33" i="15"/>
  <c r="E32" i="15"/>
  <c r="A53" i="19"/>
  <c r="B22" i="21"/>
  <c r="B24" i="15"/>
  <c r="E30" i="15"/>
  <c r="S24" i="21"/>
  <c r="E28" i="15"/>
  <c r="F28" i="15"/>
  <c r="D28" i="15"/>
  <c r="E26" i="15"/>
  <c r="D26" i="15"/>
  <c r="D22" i="15"/>
  <c r="F20" i="15"/>
  <c r="E20" i="15"/>
  <c r="D20" i="15"/>
  <c r="J12" i="21"/>
  <c r="D15" i="15"/>
  <c r="P12" i="21"/>
  <c r="P14" i="21" s="1"/>
  <c r="E66" i="15"/>
  <c r="D66" i="15"/>
  <c r="E70" i="15"/>
  <c r="H70" i="15" s="1"/>
  <c r="D70" i="15"/>
  <c r="F68" i="15"/>
  <c r="H68" i="15" s="1"/>
  <c r="E77" i="15"/>
  <c r="H77" i="15" s="1"/>
  <c r="D77" i="15"/>
  <c r="E75" i="15"/>
  <c r="A144" i="19"/>
  <c r="B65" i="15"/>
  <c r="B66" i="15"/>
  <c r="B69" i="15"/>
  <c r="F72" i="15"/>
  <c r="D72" i="15"/>
  <c r="E71" i="15"/>
  <c r="D71" i="15"/>
  <c r="F69" i="15"/>
  <c r="E69" i="15"/>
  <c r="A131" i="19"/>
  <c r="F78" i="15"/>
  <c r="E78" i="15"/>
  <c r="D78" i="15"/>
  <c r="F76" i="15"/>
  <c r="E76" i="15"/>
  <c r="D76" i="15"/>
  <c r="F74" i="15"/>
  <c r="E74" i="15"/>
  <c r="D74" i="15"/>
  <c r="D69" i="15"/>
  <c r="B71" i="15"/>
  <c r="B64" i="15"/>
  <c r="D68" i="15"/>
  <c r="F58" i="15"/>
  <c r="F71" i="15"/>
  <c r="F29" i="15"/>
  <c r="F18" i="15"/>
  <c r="F24" i="15"/>
  <c r="F14" i="15"/>
  <c r="F50" i="15"/>
  <c r="F26" i="15"/>
  <c r="F40" i="15"/>
  <c r="F66" i="15"/>
  <c r="F42" i="15"/>
  <c r="F38" i="15"/>
  <c r="F47" i="15"/>
  <c r="C88" i="19" l="1"/>
  <c r="C413" i="19"/>
  <c r="C127" i="19"/>
  <c r="H29" i="15"/>
  <c r="U24" i="21"/>
  <c r="U26" i="21"/>
  <c r="U14" i="21"/>
  <c r="U12" i="21"/>
  <c r="C140" i="19"/>
  <c r="C153" i="19"/>
  <c r="C22" i="19"/>
  <c r="C17" i="19"/>
  <c r="C111" i="19"/>
  <c r="C114" i="19" s="1"/>
  <c r="C59" i="19"/>
  <c r="C54" i="19"/>
  <c r="C75" i="19"/>
  <c r="C12" i="19"/>
  <c r="C101" i="19"/>
  <c r="H64" i="15"/>
  <c r="H41" i="15"/>
  <c r="H51" i="15"/>
  <c r="H33" i="15"/>
  <c r="T14" i="21"/>
  <c r="C24" i="19" s="1"/>
  <c r="S26" i="21"/>
  <c r="C47" i="19" s="1"/>
  <c r="C50" i="19" s="1"/>
  <c r="H35" i="15"/>
  <c r="J14" i="21"/>
  <c r="C19" i="19" s="1"/>
  <c r="T20" i="21"/>
  <c r="C36" i="19" s="1"/>
  <c r="C37" i="19" s="1"/>
  <c r="H69" i="15"/>
  <c r="H45" i="15"/>
  <c r="H23" i="15"/>
  <c r="H9" i="15"/>
  <c r="H71" i="15"/>
  <c r="H11" i="15"/>
  <c r="H40" i="15"/>
  <c r="H39" i="15"/>
  <c r="H65" i="15"/>
  <c r="H76" i="15"/>
  <c r="H56" i="15"/>
  <c r="H44" i="15"/>
  <c r="H38" i="15"/>
  <c r="H50" i="15"/>
  <c r="H62" i="15"/>
  <c r="H17" i="15"/>
  <c r="F53" i="15"/>
  <c r="H53" i="15" s="1"/>
  <c r="F60" i="15"/>
  <c r="D40" i="15"/>
  <c r="D60" i="15"/>
  <c r="H58" i="15"/>
  <c r="F59" i="15"/>
  <c r="H59" i="15" s="1"/>
  <c r="D75" i="15"/>
  <c r="F8" i="21"/>
  <c r="D52" i="15"/>
  <c r="E57" i="15"/>
  <c r="F21" i="15"/>
  <c r="H21" i="15" s="1"/>
  <c r="F52" i="15"/>
  <c r="H52" i="15" s="1"/>
  <c r="F57" i="15"/>
  <c r="H74" i="15"/>
  <c r="F22" i="15"/>
  <c r="H22" i="15" s="1"/>
  <c r="H26" i="15"/>
  <c r="F15" i="15"/>
  <c r="H15" i="15" s="1"/>
  <c r="D51" i="15"/>
  <c r="H63" i="15"/>
  <c r="H34" i="15"/>
  <c r="E47" i="15"/>
  <c r="H47" i="15" s="1"/>
  <c r="F75" i="15"/>
  <c r="H75" i="15" s="1"/>
  <c r="H20" i="15"/>
  <c r="H28" i="15"/>
  <c r="H14" i="15"/>
  <c r="L8" i="21"/>
  <c r="H10" i="15"/>
  <c r="H27" i="15"/>
  <c r="F32" i="15"/>
  <c r="H32" i="15" s="1"/>
  <c r="D42" i="15"/>
  <c r="H46" i="15"/>
  <c r="P8" i="21"/>
  <c r="H16" i="15"/>
  <c r="H8" i="15"/>
  <c r="B9" i="15"/>
  <c r="U8" i="21" l="1"/>
  <c r="C62" i="19"/>
  <c r="C25" i="19"/>
  <c r="H57" i="15"/>
  <c r="B12" i="15"/>
  <c r="B11" i="15"/>
  <c r="B10" i="15"/>
  <c r="A16" i="19" l="1"/>
  <c r="A3" i="19"/>
</calcChain>
</file>

<file path=xl/sharedStrings.xml><?xml version="1.0" encoding="utf-8"?>
<sst xmlns="http://schemas.openxmlformats.org/spreadsheetml/2006/main" count="5059" uniqueCount="198">
  <si>
    <t>Informal employment</t>
  </si>
  <si>
    <t>Total</t>
  </si>
  <si>
    <t>In the informal sector</t>
  </si>
  <si>
    <t>In the formal sector</t>
  </si>
  <si>
    <t>In households</t>
  </si>
  <si>
    <t>Formal employment</t>
  </si>
  <si>
    <t>Total employment</t>
  </si>
  <si>
    <t>Country</t>
  </si>
  <si>
    <t>Employees</t>
  </si>
  <si>
    <t>Employers</t>
  </si>
  <si>
    <t>Own-account workers</t>
  </si>
  <si>
    <t>Contributing family workers</t>
  </si>
  <si>
    <t>Including agriculture</t>
  </si>
  <si>
    <t>Men</t>
  </si>
  <si>
    <t>Women</t>
  </si>
  <si>
    <t>Share of informal employment</t>
  </si>
  <si>
    <t>Total (Women and men)</t>
  </si>
  <si>
    <t>Numbers</t>
  </si>
  <si>
    <t>Informal employment (composition)</t>
  </si>
  <si>
    <t>In formal sector enterprises</t>
  </si>
  <si>
    <t>Employment status</t>
  </si>
  <si>
    <t>Indicator 1</t>
  </si>
  <si>
    <t>Indicator 2</t>
  </si>
  <si>
    <r>
      <t xml:space="preserve">Number of persons in informal employment, in formal employment, in the informal sector, in the formal sector, in households (by sex and status in employment) — </t>
    </r>
    <r>
      <rPr>
        <b/>
        <sz val="14"/>
        <color theme="1"/>
        <rFont val="Calibri"/>
        <family val="2"/>
        <scheme val="minor"/>
      </rPr>
      <t>Including agriculture</t>
    </r>
  </si>
  <si>
    <t>Indicator 3</t>
  </si>
  <si>
    <t>Indicator 4</t>
  </si>
  <si>
    <t>Indicator 5</t>
  </si>
  <si>
    <t>Extent and composition of informal employment</t>
  </si>
  <si>
    <t>Informal sector</t>
  </si>
  <si>
    <t>Formal sector</t>
  </si>
  <si>
    <t>Households</t>
  </si>
  <si>
    <t>Upper-middle income</t>
  </si>
  <si>
    <t>Gender gap</t>
  </si>
  <si>
    <t>Women-Men (% points)</t>
  </si>
  <si>
    <t>Indicator 6</t>
  </si>
  <si>
    <t>Income groups</t>
  </si>
  <si>
    <t>Structure of the file</t>
  </si>
  <si>
    <t>Data ALL</t>
  </si>
  <si>
    <t>Total (D); in the informal sector (E); in the formal sector (F); in Households (G)</t>
  </si>
  <si>
    <t xml:space="preserve">The remaining columns correspond to the same set of data but respectively for </t>
  </si>
  <si>
    <t>Men (columns S-AF)</t>
  </si>
  <si>
    <t>Women (columns AH-AU)</t>
  </si>
  <si>
    <t>Blank excel sheet to calculate the indicators:</t>
  </si>
  <si>
    <t>Tips:  Once your formula is set on the first line you can copy it down for other employment status and countries</t>
  </si>
  <si>
    <t>Sheets</t>
  </si>
  <si>
    <t>Content</t>
  </si>
  <si>
    <t>Total Employment</t>
  </si>
  <si>
    <t>Contributing family workers (100% by definition but possibly in the informal sector, in the formal sector or in households)</t>
  </si>
  <si>
    <t>Upper-middle-income countries</t>
  </si>
  <si>
    <t>High-income countries</t>
  </si>
  <si>
    <t>Green sheets</t>
  </si>
  <si>
    <t>Graphs will be updated automatically</t>
  </si>
  <si>
    <t>Abelina</t>
  </si>
  <si>
    <t>% informal employment</t>
  </si>
  <si>
    <t>Low and lower-middle</t>
  </si>
  <si>
    <t>The gender dimension of informality: Share of informal employment (including agriculture) | Size and composition by sex</t>
  </si>
  <si>
    <t>% informal employment in total employment</t>
  </si>
  <si>
    <t>Shares in total informal employment of:</t>
  </si>
  <si>
    <t>Independent workers — IE | IS</t>
  </si>
  <si>
    <t>Employees — IE | IS</t>
  </si>
  <si>
    <t>Contributing family — IE | IS</t>
  </si>
  <si>
    <t>Employees — IE | FS</t>
  </si>
  <si>
    <t>Contributing family — IE | FS</t>
  </si>
  <si>
    <t>Independents — IE | Households</t>
  </si>
  <si>
    <t>Employees — IE | Househols</t>
  </si>
  <si>
    <t>Contributing family — IE | Households</t>
  </si>
  <si>
    <r>
      <t xml:space="preserve">Note: </t>
    </r>
    <r>
      <rPr>
        <b/>
        <sz val="11"/>
        <color theme="1"/>
        <rFont val="Calibri"/>
        <family val="2"/>
        <scheme val="minor"/>
      </rPr>
      <t>IE</t>
    </r>
    <r>
      <rPr>
        <sz val="11"/>
        <color theme="1"/>
        <rFont val="Calibri"/>
        <family val="2"/>
        <scheme val="minor"/>
      </rPr>
      <t>= Informal Employment;</t>
    </r>
    <r>
      <rPr>
        <b/>
        <sz val="11"/>
        <color theme="1"/>
        <rFont val="Calibri"/>
        <family val="2"/>
        <scheme val="minor"/>
      </rPr>
      <t xml:space="preserve"> IS</t>
    </r>
    <r>
      <rPr>
        <sz val="11"/>
        <color theme="1"/>
        <rFont val="Calibri"/>
        <family val="2"/>
        <scheme val="minor"/>
      </rPr>
      <t xml:space="preserve"> = Informal Sector; </t>
    </r>
    <r>
      <rPr>
        <b/>
        <sz val="11"/>
        <color theme="1"/>
        <rFont val="Calibri"/>
        <family val="2"/>
        <scheme val="minor"/>
      </rPr>
      <t>EI</t>
    </r>
    <r>
      <rPr>
        <sz val="11"/>
        <color theme="1"/>
        <rFont val="Calibri"/>
        <family val="2"/>
        <scheme val="minor"/>
      </rPr>
      <t xml:space="preserve"> = formal Employment; </t>
    </r>
    <r>
      <rPr>
        <b/>
        <sz val="11"/>
        <color theme="1"/>
        <rFont val="Calibri"/>
        <family val="2"/>
        <scheme val="minor"/>
      </rPr>
      <t>FS</t>
    </r>
    <r>
      <rPr>
        <sz val="11"/>
        <color theme="1"/>
        <rFont val="Calibri"/>
        <family val="2"/>
        <scheme val="minor"/>
      </rPr>
      <t xml:space="preserve"> = Formal Sector</t>
    </r>
  </si>
  <si>
    <t>Distribution informal employment</t>
  </si>
  <si>
    <t>Distribution of informal employment</t>
  </si>
  <si>
    <t>Composition of informal employment: what formalization means for who?</t>
  </si>
  <si>
    <t>How do leevel of development influence gender differences?</t>
  </si>
  <si>
    <t>PROTECTED sheet</t>
  </si>
  <si>
    <r>
      <t>For each country (</t>
    </r>
    <r>
      <rPr>
        <b/>
        <sz val="10"/>
        <color theme="1"/>
        <rFont val="Calibri"/>
        <family val="2"/>
        <scheme val="minor"/>
      </rPr>
      <t>column B</t>
    </r>
    <r>
      <rPr>
        <sz val="10"/>
        <color theme="1"/>
        <rFont val="Calibri"/>
        <family val="2"/>
        <scheme val="minor"/>
      </rPr>
      <t>), you will find: the number of workers  — Total and by status in employment (</t>
    </r>
    <r>
      <rPr>
        <b/>
        <sz val="10"/>
        <color theme="1"/>
        <rFont val="Calibri"/>
        <family val="2"/>
        <scheme val="minor"/>
      </rPr>
      <t>Column C</t>
    </r>
    <r>
      <rPr>
        <sz val="10"/>
        <color theme="1"/>
        <rFont val="Calibri"/>
        <family val="2"/>
        <scheme val="minor"/>
      </rPr>
      <t xml:space="preserve">) — in: </t>
    </r>
  </si>
  <si>
    <r>
      <rPr>
        <b/>
        <sz val="10"/>
        <color theme="1"/>
        <rFont val="Calibri"/>
        <family val="2"/>
        <scheme val="minor"/>
      </rPr>
      <t xml:space="preserve">1) Informal </t>
    </r>
    <r>
      <rPr>
        <sz val="10"/>
        <color theme="1"/>
        <rFont val="Calibri"/>
        <family val="2"/>
        <scheme val="minor"/>
      </rPr>
      <t>employment (</t>
    </r>
    <r>
      <rPr>
        <b/>
        <sz val="10"/>
        <color theme="1"/>
        <rFont val="Calibri"/>
        <family val="2"/>
        <scheme val="minor"/>
      </rPr>
      <t>columns D-G</t>
    </r>
    <r>
      <rPr>
        <sz val="10"/>
        <color theme="1"/>
        <rFont val="Calibri"/>
        <family val="2"/>
        <scheme val="minor"/>
      </rPr>
      <t>)</t>
    </r>
  </si>
  <si>
    <r>
      <rPr>
        <b/>
        <sz val="10"/>
        <color theme="1"/>
        <rFont val="Calibri"/>
        <family val="2"/>
        <scheme val="minor"/>
      </rPr>
      <t>2) Formal</t>
    </r>
    <r>
      <rPr>
        <sz val="10"/>
        <color theme="1"/>
        <rFont val="Calibri"/>
        <family val="2"/>
        <scheme val="minor"/>
      </rPr>
      <t xml:space="preserve"> employment (Columns I-L)</t>
    </r>
  </si>
  <si>
    <r>
      <t xml:space="preserve">3) </t>
    </r>
    <r>
      <rPr>
        <b/>
        <sz val="10"/>
        <color theme="1"/>
        <rFont val="Calibri"/>
        <family val="2"/>
        <scheme val="minor"/>
      </rPr>
      <t>Total employment</t>
    </r>
    <r>
      <rPr>
        <sz val="10"/>
        <color theme="1"/>
        <rFont val="Calibri"/>
        <family val="2"/>
        <scheme val="minor"/>
      </rPr>
      <t xml:space="preserve"> (Columns N-Q)</t>
    </r>
  </si>
  <si>
    <t>Data by country (Abelina and others) to be used to build indicators</t>
  </si>
  <si>
    <t>TO BE USED TO BUILD INDICATORS</t>
  </si>
  <si>
    <r>
      <rPr>
        <b/>
        <sz val="10"/>
        <color theme="1"/>
        <rFont val="Calibri"/>
        <family val="2"/>
        <scheme val="minor"/>
      </rPr>
      <t>Indicator 1</t>
    </r>
    <r>
      <rPr>
        <sz val="10"/>
        <color theme="1"/>
        <rFont val="Calibri"/>
        <family val="2"/>
        <scheme val="minor"/>
      </rPr>
      <t>. The share of informal employment as a percentage of total employment  (Column D)</t>
    </r>
  </si>
  <si>
    <r>
      <rPr>
        <b/>
        <sz val="10"/>
        <color theme="1"/>
        <rFont val="Calibri"/>
        <family val="2"/>
        <scheme val="minor"/>
      </rPr>
      <t>Indicator 2</t>
    </r>
    <r>
      <rPr>
        <sz val="10"/>
        <color theme="1"/>
        <rFont val="Calibri"/>
        <family val="2"/>
        <scheme val="minor"/>
      </rPr>
      <t xml:space="preserve">. Same indicator for </t>
    </r>
    <r>
      <rPr>
        <b/>
        <sz val="10"/>
        <color theme="1"/>
        <rFont val="Calibri"/>
        <family val="2"/>
        <scheme val="minor"/>
      </rPr>
      <t>men:</t>
    </r>
    <r>
      <rPr>
        <sz val="10"/>
        <color theme="1"/>
        <rFont val="Calibri"/>
        <family val="2"/>
        <scheme val="minor"/>
      </rPr>
      <t xml:space="preserve"> share of men in informal employment as a percentage of total men employment (Column E)</t>
    </r>
  </si>
  <si>
    <r>
      <rPr>
        <b/>
        <sz val="10"/>
        <color theme="1"/>
        <rFont val="Calibri"/>
        <family val="2"/>
        <scheme val="minor"/>
      </rPr>
      <t>Indicator 3</t>
    </r>
    <r>
      <rPr>
        <sz val="10"/>
        <color theme="1"/>
        <rFont val="Calibri"/>
        <family val="2"/>
        <scheme val="minor"/>
      </rPr>
      <t xml:space="preserve">. Same indicator for </t>
    </r>
    <r>
      <rPr>
        <b/>
        <sz val="10"/>
        <color theme="1"/>
        <rFont val="Calibri"/>
        <family val="2"/>
        <scheme val="minor"/>
      </rPr>
      <t>women</t>
    </r>
    <r>
      <rPr>
        <sz val="10"/>
        <color theme="1"/>
        <rFont val="Calibri"/>
        <family val="2"/>
        <scheme val="minor"/>
      </rPr>
      <t>: share of women in informal employment as a percentage of total men employment (Column F)</t>
    </r>
  </si>
  <si>
    <r>
      <rPr>
        <b/>
        <sz val="10"/>
        <color theme="1"/>
        <rFont val="Calibri"/>
        <family val="2"/>
        <scheme val="minor"/>
      </rPr>
      <t>Indicator 4</t>
    </r>
    <r>
      <rPr>
        <sz val="10"/>
        <color theme="1"/>
        <rFont val="Calibri"/>
        <family val="2"/>
        <scheme val="minor"/>
      </rPr>
      <t>. Share of informal employment among employees (% of total employees)</t>
    </r>
  </si>
  <si>
    <r>
      <rPr>
        <b/>
        <sz val="10"/>
        <color theme="1"/>
        <rFont val="Calibri"/>
        <family val="2"/>
        <scheme val="minor"/>
      </rPr>
      <t>Indicator 5</t>
    </r>
    <r>
      <rPr>
        <sz val="10"/>
        <color theme="1"/>
        <rFont val="Calibri"/>
        <family val="2"/>
        <scheme val="minor"/>
      </rPr>
      <t>. Share of informal employment among employers (% of total employers)</t>
    </r>
  </si>
  <si>
    <r>
      <rPr>
        <b/>
        <sz val="10"/>
        <color theme="1"/>
        <rFont val="Calibri"/>
        <family val="2"/>
        <scheme val="minor"/>
      </rPr>
      <t>Indicator 6.</t>
    </r>
    <r>
      <rPr>
        <sz val="10"/>
        <color theme="1"/>
        <rFont val="Calibri"/>
        <family val="2"/>
        <scheme val="minor"/>
      </rPr>
      <t xml:space="preserve"> Share of informal employment among own-account workers (% of all own-account workers)</t>
    </r>
  </si>
  <si>
    <r>
      <rPr>
        <b/>
        <sz val="10"/>
        <color theme="1"/>
        <rFont val="Calibri"/>
        <family val="2"/>
        <scheme val="minor"/>
      </rPr>
      <t>Indicator 7:</t>
    </r>
    <r>
      <rPr>
        <sz val="10"/>
        <color theme="1"/>
        <rFont val="Calibri"/>
        <family val="2"/>
        <scheme val="minor"/>
      </rPr>
      <t xml:space="preserve"> The distribution of informal employment by employment status (Column M)</t>
    </r>
  </si>
  <si>
    <r>
      <rPr>
        <b/>
        <sz val="10"/>
        <color theme="1"/>
        <rFont val="Calibri"/>
        <family val="2"/>
        <scheme val="minor"/>
      </rPr>
      <t>Indicator 8</t>
    </r>
    <r>
      <rPr>
        <sz val="10"/>
        <color theme="1"/>
        <rFont val="Calibri"/>
        <family val="2"/>
        <scheme val="minor"/>
      </rPr>
      <t>: The distribution of formal employment by employment status (Column O)</t>
    </r>
  </si>
  <si>
    <t>The corresponding graph by country will be updated automatically.</t>
  </si>
  <si>
    <t>PROTECTED sheets</t>
  </si>
  <si>
    <t>Distribution of informal and formal employment by status in employment</t>
  </si>
  <si>
    <t>Question 3 — Distribution of informal and formal employment by status in employment (%)</t>
  </si>
  <si>
    <t>Questions 2 and 3: indicators to be calculated here using data in DATA ALL</t>
  </si>
  <si>
    <t>QUESTION 3</t>
  </si>
  <si>
    <t>QUESTIONS 1-2</t>
  </si>
  <si>
    <t>QUESTION 4</t>
  </si>
  <si>
    <r>
      <t xml:space="preserve">Question 3: Can you provide the distribution of informal and formal employment by status in employment? </t>
    </r>
    <r>
      <rPr>
        <sz val="10"/>
        <color theme="1"/>
        <rFont val="Calibri"/>
        <family val="2"/>
        <scheme val="minor"/>
      </rPr>
      <t>(Column M for informal employment and O for formal employment)</t>
    </r>
  </si>
  <si>
    <r>
      <t xml:space="preserve">Question 2: Please provide the percentage of informal employment by status in employment </t>
    </r>
    <r>
      <rPr>
        <sz val="10"/>
        <color theme="1"/>
        <rFont val="Calibri"/>
        <family val="2"/>
        <scheme val="minor"/>
      </rPr>
      <t>(i.e. respectively for employees, employers, own-account workers and contributing family workers)</t>
    </r>
  </si>
  <si>
    <t>Persons in informal employment in informal sector enterprises by status in employment</t>
  </si>
  <si>
    <t>Persons in informal employment in formal sector enterprises by status employment</t>
  </si>
  <si>
    <t>Persons in informal employment in households by status in employment</t>
  </si>
  <si>
    <r>
      <rPr>
        <b/>
        <sz val="10"/>
        <color theme="1"/>
        <rFont val="Calibri"/>
        <family val="2"/>
        <scheme val="minor"/>
      </rPr>
      <t>Question 4:</t>
    </r>
    <r>
      <rPr>
        <sz val="10"/>
        <color theme="1"/>
        <rFont val="Calibri"/>
        <family val="2"/>
        <scheme val="minor"/>
      </rPr>
      <t xml:space="preserve"> Composition of informal employment by type of production unit (formal sector, informal sector and households) and status in employment. </t>
    </r>
    <r>
      <rPr>
        <b/>
        <i/>
        <sz val="10"/>
        <color theme="1"/>
        <rFont val="Calibri"/>
        <family val="2"/>
        <scheme val="minor"/>
      </rPr>
      <t>What formalization means for who?</t>
    </r>
  </si>
  <si>
    <t>Can you illustrate each group with typical examples of workers?
Can you associate to each group, some examples of measures to facilitate the transition to formality (including reduction of decent work deficits) to illustrate “What formalization means may mean for them?”</t>
  </si>
  <si>
    <t>Indicator 9</t>
  </si>
  <si>
    <t>Question 1: Please, compute the percentage of informal employment total and respectively for women and men</t>
  </si>
  <si>
    <r>
      <rPr>
        <b/>
        <sz val="10"/>
        <color theme="1"/>
        <rFont val="Calibri"/>
        <family val="2"/>
        <scheme val="minor"/>
      </rPr>
      <t>Indicator 9</t>
    </r>
    <r>
      <rPr>
        <sz val="10"/>
        <color theme="1"/>
        <rFont val="Calibri"/>
        <family val="2"/>
        <scheme val="minor"/>
      </rPr>
      <t>. Can you estimate, as a percentage of total informal employment:</t>
    </r>
  </si>
  <si>
    <t>Composition of informal employment by type of production unit (formal sector, informal sector and households) and status in employment. What formalization means for who?</t>
  </si>
  <si>
    <r>
      <t xml:space="preserve">Example: to calculate the share of informal employment in total employment for </t>
    </r>
    <r>
      <rPr>
        <b/>
        <sz val="10"/>
        <color theme="1"/>
        <rFont val="Calibri"/>
        <family val="2"/>
        <scheme val="minor"/>
      </rPr>
      <t>Abelina</t>
    </r>
    <r>
      <rPr>
        <sz val="10"/>
        <color theme="1"/>
        <rFont val="Calibri"/>
        <family val="2"/>
        <scheme val="minor"/>
      </rPr>
      <t xml:space="preserve"> (total):
= D9 / N9 * 100</t>
    </r>
  </si>
  <si>
    <t>Afghanistan</t>
  </si>
  <si>
    <t>Employer</t>
  </si>
  <si>
    <t xml:space="preserve"> Bangladesh</t>
  </si>
  <si>
    <t xml:space="preserve"> Brunei Darussalam</t>
  </si>
  <si>
    <t xml:space="preserve"> Cambodia</t>
  </si>
  <si>
    <t>Cook Islands</t>
  </si>
  <si>
    <t>Fiji</t>
  </si>
  <si>
    <t xml:space="preserve"> India</t>
  </si>
  <si>
    <t xml:space="preserve"> Indonesia</t>
  </si>
  <si>
    <t>Kiribati</t>
  </si>
  <si>
    <t>Lao PDR</t>
  </si>
  <si>
    <t>Maldives</t>
  </si>
  <si>
    <t>Marshall Islands</t>
  </si>
  <si>
    <t>Mongolia</t>
  </si>
  <si>
    <t>Myanmar</t>
  </si>
  <si>
    <t>Nepal</t>
  </si>
  <si>
    <t>Nauru</t>
  </si>
  <si>
    <t>Pakistan</t>
  </si>
  <si>
    <t>Sri Lanka</t>
  </si>
  <si>
    <t>Thailand</t>
  </si>
  <si>
    <t>Timor Leste</t>
  </si>
  <si>
    <t>Tonga</t>
  </si>
  <si>
    <t>Tuvalu</t>
  </si>
  <si>
    <t>Viet Nam</t>
  </si>
  <si>
    <t>Vanuatu</t>
  </si>
  <si>
    <t>Wallis &amp; Futuma</t>
  </si>
  <si>
    <t>Western Samoa</t>
  </si>
  <si>
    <t>Low-income</t>
  </si>
  <si>
    <t>Lower-middle-income</t>
  </si>
  <si>
    <t>High-income</t>
  </si>
  <si>
    <t>Upper-middle-income</t>
  </si>
  <si>
    <t>Employment</t>
  </si>
  <si>
    <t>Informal</t>
  </si>
  <si>
    <t>Dependent contractors</t>
  </si>
  <si>
    <t>13e</t>
  </si>
  <si>
    <t>19e</t>
  </si>
  <si>
    <t>Survey</t>
  </si>
  <si>
    <t>Year</t>
  </si>
  <si>
    <t>LFS</t>
  </si>
  <si>
    <t>Bangladesh</t>
  </si>
  <si>
    <t>Brunei</t>
  </si>
  <si>
    <t>Cambodia</t>
  </si>
  <si>
    <t>China</t>
  </si>
  <si>
    <t>EUS</t>
  </si>
  <si>
    <t>India</t>
  </si>
  <si>
    <t>PLFS</t>
  </si>
  <si>
    <t>Indonesia</t>
  </si>
  <si>
    <t>HIES</t>
  </si>
  <si>
    <t>Korea</t>
  </si>
  <si>
    <t>Laos</t>
  </si>
  <si>
    <t>Marshall</t>
  </si>
  <si>
    <t>Micronesia</t>
  </si>
  <si>
    <t>CENSUS</t>
  </si>
  <si>
    <t>Niu</t>
  </si>
  <si>
    <t>Palau</t>
  </si>
  <si>
    <t>Philippines</t>
  </si>
  <si>
    <t>Samoa</t>
  </si>
  <si>
    <t>IES</t>
  </si>
  <si>
    <t>Timor</t>
  </si>
  <si>
    <t>Wallis et Futuma</t>
  </si>
  <si>
    <t>Employment definition</t>
  </si>
  <si>
    <t>Male</t>
  </si>
  <si>
    <t>Korea Republic</t>
  </si>
  <si>
    <t>Australia</t>
  </si>
  <si>
    <t>HILDA</t>
  </si>
  <si>
    <t>KLIPS</t>
  </si>
  <si>
    <t>Share of informal employment (including agriculture) | Size and composition  (13e)</t>
  </si>
  <si>
    <t xml:space="preserve"> </t>
  </si>
  <si>
    <t>Low &amp; Lower-middle-income</t>
  </si>
  <si>
    <t>Share of informal employment (including agriculture) | Size and composition  (19e)</t>
  </si>
  <si>
    <t>Sex</t>
  </si>
  <si>
    <t>Low- and lower-middle-income countries</t>
  </si>
  <si>
    <t xml:space="preserve">
Sri Lanka</t>
  </si>
  <si>
    <t xml:space="preserve">
Viet Nam</t>
  </si>
  <si>
    <t xml:space="preserve">
Cambodia</t>
  </si>
  <si>
    <t xml:space="preserve">
Vanuatu</t>
  </si>
  <si>
    <t xml:space="preserve">
India</t>
  </si>
  <si>
    <t xml:space="preserve">
Myanmar</t>
  </si>
  <si>
    <t xml:space="preserve">
Pakistan</t>
  </si>
  <si>
    <t>H I</t>
  </si>
  <si>
    <t>G</t>
  </si>
  <si>
    <t>J</t>
  </si>
  <si>
    <t>M</t>
  </si>
  <si>
    <t>N</t>
  </si>
  <si>
    <t>R  S</t>
  </si>
  <si>
    <t>Q</t>
  </si>
  <si>
    <t>T</t>
  </si>
  <si>
    <r>
      <t>Filled only for "</t>
    </r>
    <r>
      <rPr>
        <sz val="10"/>
        <color rgb="FFC00000"/>
        <rFont val="Calibri"/>
        <family val="2"/>
        <scheme val="minor"/>
      </rPr>
      <t>Abelina</t>
    </r>
    <r>
      <rPr>
        <sz val="10"/>
        <color theme="1"/>
        <rFont val="Calibri"/>
        <family val="2"/>
        <scheme val="minor"/>
      </rPr>
      <t>" as an example for formula to be used</t>
    </r>
  </si>
  <si>
    <t>Question 1</t>
  </si>
  <si>
    <r>
      <t xml:space="preserve">Indicators to be calculated here using data in DATA ALL. See </t>
    </r>
    <r>
      <rPr>
        <sz val="10"/>
        <color rgb="FFC00000"/>
        <rFont val="Calibri"/>
        <family val="2"/>
        <scheme val="minor"/>
      </rPr>
      <t>Abelina</t>
    </r>
    <r>
      <rPr>
        <sz val="10"/>
        <color theme="1"/>
        <rFont val="Calibri"/>
        <family val="2"/>
        <scheme val="minor"/>
      </rPr>
      <t xml:space="preserve"> as an example</t>
    </r>
  </si>
  <si>
    <r>
      <t>See "</t>
    </r>
    <r>
      <rPr>
        <sz val="10"/>
        <color rgb="FFC00000"/>
        <rFont val="Calibri"/>
        <family val="2"/>
        <scheme val="minor"/>
      </rPr>
      <t>Abelina</t>
    </r>
    <r>
      <rPr>
        <sz val="10"/>
        <color theme="1"/>
        <rFont val="Calibri"/>
        <family val="2"/>
        <scheme val="minor"/>
      </rPr>
      <t>" as an example</t>
    </r>
  </si>
  <si>
    <t>2023Q3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</si>
</sst>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14"/>
      <color theme="1"/>
      <name val="Calibri"/>
      <family val="2"/>
      <scheme val="minor"/>
    </font>
    <font>
      <b/>
      <sz val="10"/>
      <color theme="0"/>
      <name val="Calibri"/>
      <family val="2"/>
      <scheme val="minor"/>
    </font>
    <font>
      <sz val="12"/>
      <color theme="8"/>
      <name val="Calibri"/>
      <family val="2"/>
      <scheme val="minor"/>
    </font>
    <font>
      <b/>
      <sz val="10"/>
      <color theme="8"/>
      <name val="Calibri"/>
      <family val="2"/>
      <scheme val="minor"/>
    </font>
    <font>
      <b/>
      <sz val="14"/>
      <color theme="8"/>
      <name val="Calibri"/>
      <family val="2"/>
      <scheme val="minor"/>
    </font>
    <font>
      <b/>
      <sz val="11"/>
      <color theme="0"/>
      <name val="Calibri"/>
      <family val="2"/>
      <scheme val="minor"/>
    </font>
    <font>
      <b/>
      <sz val="10"/>
      <color theme="4"/>
      <name val="Calibri"/>
      <family val="2"/>
      <scheme val="minor"/>
    </font>
    <font>
      <sz val="10"/>
      <color theme="4"/>
      <name val="Calibri"/>
      <family val="2"/>
      <scheme val="minor"/>
    </font>
    <font>
      <b/>
      <sz val="11"/>
      <color theme="1"/>
      <name val="Calibri"/>
      <family val="2"/>
      <scheme val="minor"/>
    </font>
    <font>
      <b/>
      <sz val="11"/>
      <color theme="4"/>
      <name val="Calibri"/>
      <family val="2"/>
      <scheme val="minor"/>
    </font>
    <font>
      <b/>
      <sz val="12"/>
      <color theme="4"/>
      <name val="Calibri"/>
      <family val="2"/>
      <scheme val="minor"/>
    </font>
    <font>
      <b/>
      <sz val="10"/>
      <color rgb="FFC00000"/>
      <name val="Calibri"/>
      <family val="2"/>
      <scheme val="minor"/>
    </font>
    <font>
      <b/>
      <sz val="11"/>
      <color rgb="FFC00000"/>
      <name val="Calibri"/>
      <family val="2"/>
      <scheme val="minor"/>
    </font>
    <font>
      <b/>
      <sz val="12"/>
      <color rgb="FFC00000"/>
      <name val="Calibri"/>
      <family val="2"/>
      <scheme val="minor"/>
    </font>
    <font>
      <b/>
      <sz val="14"/>
      <color rgb="FFC00000"/>
      <name val="Calibri"/>
      <family val="2"/>
      <scheme val="minor"/>
    </font>
    <font>
      <b/>
      <sz val="11"/>
      <color theme="3" tint="-0.499984740745262"/>
      <name val="Calibri"/>
      <family val="2"/>
      <scheme val="minor"/>
    </font>
    <font>
      <b/>
      <sz val="11"/>
      <color theme="4" tint="-0.249977111117893"/>
      <name val="Calibri"/>
      <family val="2"/>
      <scheme val="minor"/>
    </font>
    <font>
      <b/>
      <sz val="11"/>
      <color theme="8" tint="-0.249977111117893"/>
      <name val="Calibri"/>
      <family val="2"/>
      <scheme val="minor"/>
    </font>
    <font>
      <b/>
      <sz val="11"/>
      <color rgb="FFFF0000"/>
      <name val="Calibri"/>
      <family val="2"/>
      <scheme val="minor"/>
    </font>
    <font>
      <b/>
      <sz val="11"/>
      <color theme="2" tint="-0.499984740745262"/>
      <name val="Calibri"/>
      <family val="2"/>
      <scheme val="minor"/>
    </font>
    <font>
      <b/>
      <sz val="11"/>
      <color theme="2" tint="-0.749992370372631"/>
      <name val="Calibri"/>
      <family val="2"/>
      <scheme val="minor"/>
    </font>
    <font>
      <b/>
      <sz val="12"/>
      <color theme="1"/>
      <name val="Calibri"/>
      <family val="2"/>
      <scheme val="minor"/>
    </font>
    <font>
      <b/>
      <sz val="12"/>
      <color theme="8"/>
      <name val="Calibri"/>
      <family val="2"/>
      <scheme val="minor"/>
    </font>
    <font>
      <b/>
      <i/>
      <sz val="10"/>
      <color theme="1"/>
      <name val="Calibri"/>
      <family val="2"/>
      <scheme val="minor"/>
    </font>
    <font>
      <sz val="10"/>
      <color theme="1"/>
      <name val="Calibri Light"/>
      <family val="2"/>
      <scheme val="major"/>
    </font>
    <font>
      <i/>
      <sz val="10"/>
      <color theme="1"/>
      <name val="Calibri Light"/>
      <family val="2"/>
      <scheme val="major"/>
    </font>
    <font>
      <b/>
      <sz val="8"/>
      <color theme="1"/>
      <name val="Calibri"/>
      <family val="2"/>
      <scheme val="minor"/>
    </font>
    <font>
      <sz val="10"/>
      <color theme="0"/>
      <name val="Calibri"/>
      <family val="2"/>
      <scheme val="minor"/>
    </font>
    <font>
      <sz val="10"/>
      <color theme="8"/>
      <name val="Calibri"/>
      <family val="2"/>
      <scheme val="minor"/>
    </font>
    <font>
      <sz val="11"/>
      <color theme="0"/>
      <name val="Calibri"/>
      <family val="2"/>
      <scheme val="minor"/>
    </font>
    <font>
      <sz val="10"/>
      <color rgb="FFC00000"/>
      <name val="Calibri"/>
      <family val="2"/>
      <scheme val="minor"/>
    </font>
    <font>
      <sz val="10"/>
      <color theme="1"/>
      <name val="Noto Sans"/>
      <family val="2"/>
    </font>
    <font>
      <sz val="11"/>
      <name val="Calibri"/>
      <family val="2"/>
      <scheme val="minor"/>
    </font>
    <font>
      <sz val="12"/>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0000"/>
        <bgColor indexed="64"/>
      </patternFill>
    </fill>
    <fill>
      <patternFill patternType="solid">
        <fgColor rgb="FF92D050"/>
        <bgColor indexed="64"/>
      </patternFill>
    </fill>
    <fill>
      <patternFill patternType="solid">
        <fgColor theme="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4" tint="-0.249977111117893"/>
        <bgColor indexed="64"/>
      </patternFill>
    </fill>
  </fills>
  <borders count="25">
    <border>
      <left/>
      <right/>
      <top/>
      <bottom/>
      <diagonal/>
    </border>
    <border>
      <left/>
      <right/>
      <top/>
      <bottom style="thin">
        <color auto="1"/>
      </bottom>
      <diagonal/>
    </border>
    <border>
      <left/>
      <right/>
      <top style="thin">
        <color auto="1"/>
      </top>
      <bottom style="thin">
        <color indexed="64"/>
      </bottom>
      <diagonal/>
    </border>
    <border>
      <left style="thin">
        <color theme="8"/>
      </left>
      <right style="thin">
        <color theme="8"/>
      </right>
      <top style="thin">
        <color theme="8"/>
      </top>
      <bottom style="thin">
        <color theme="8"/>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bottom style="thin">
        <color theme="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6">
    <xf numFmtId="0" fontId="0" fillId="0" borderId="0" xfId="0"/>
    <xf numFmtId="0" fontId="0" fillId="2" borderId="0" xfId="0" applyFill="1"/>
    <xf numFmtId="164" fontId="2" fillId="2" borderId="0" xfId="0" applyNumberFormat="1" applyFont="1" applyFill="1"/>
    <xf numFmtId="0" fontId="2" fillId="2" borderId="0" xfId="0" applyFont="1" applyFill="1"/>
    <xf numFmtId="0" fontId="3" fillId="2" borderId="0" xfId="0" applyFont="1" applyFill="1"/>
    <xf numFmtId="0" fontId="2" fillId="2" borderId="1" xfId="0" applyFont="1" applyFill="1" applyBorder="1" applyAlignment="1">
      <alignment wrapText="1"/>
    </xf>
    <xf numFmtId="0" fontId="2" fillId="2" borderId="1" xfId="0" applyFont="1" applyFill="1" applyBorder="1"/>
    <xf numFmtId="0" fontId="2" fillId="2" borderId="2" xfId="0" applyFont="1" applyFill="1" applyBorder="1"/>
    <xf numFmtId="0" fontId="7" fillId="2" borderId="1" xfId="0" applyFont="1" applyFill="1" applyBorder="1"/>
    <xf numFmtId="0" fontId="3" fillId="2" borderId="1" xfId="0" applyFont="1" applyFill="1" applyBorder="1"/>
    <xf numFmtId="0" fontId="3" fillId="2" borderId="2" xfId="0" applyFont="1" applyFill="1" applyBorder="1"/>
    <xf numFmtId="0" fontId="8" fillId="2" borderId="0" xfId="0" applyFont="1" applyFill="1" applyAlignment="1">
      <alignment horizontal="center"/>
    </xf>
    <xf numFmtId="0" fontId="2" fillId="3" borderId="3" xfId="0" applyFont="1" applyFill="1" applyBorder="1"/>
    <xf numFmtId="3" fontId="2" fillId="2" borderId="0" xfId="0" applyNumberFormat="1" applyFont="1" applyFill="1"/>
    <xf numFmtId="0" fontId="2" fillId="2" borderId="1" xfId="0" applyFont="1" applyFill="1" applyBorder="1" applyAlignment="1">
      <alignment horizontal="right"/>
    </xf>
    <xf numFmtId="0" fontId="2" fillId="2" borderId="1" xfId="0" applyFont="1" applyFill="1" applyBorder="1" applyAlignment="1">
      <alignment horizontal="right" wrapText="1"/>
    </xf>
    <xf numFmtId="0" fontId="2" fillId="2" borderId="0" xfId="0" applyFont="1" applyFill="1" applyAlignment="1">
      <alignment wrapText="1"/>
    </xf>
    <xf numFmtId="0" fontId="6" fillId="2" borderId="0" xfId="0" applyFont="1" applyFill="1"/>
    <xf numFmtId="0" fontId="7" fillId="2" borderId="0" xfId="0" applyFont="1" applyFill="1"/>
    <xf numFmtId="0" fontId="2" fillId="2" borderId="0" xfId="0" applyFont="1" applyFill="1" applyAlignment="1">
      <alignment horizontal="right"/>
    </xf>
    <xf numFmtId="164" fontId="2" fillId="4" borderId="4" xfId="0" applyNumberFormat="1" applyFont="1" applyFill="1" applyBorder="1"/>
    <xf numFmtId="164" fontId="2" fillId="4" borderId="5" xfId="0" applyNumberFormat="1" applyFont="1" applyFill="1" applyBorder="1"/>
    <xf numFmtId="164" fontId="2" fillId="4" borderId="6" xfId="0" applyNumberFormat="1" applyFont="1" applyFill="1" applyBorder="1"/>
    <xf numFmtId="164" fontId="3" fillId="5" borderId="7" xfId="0" applyNumberFormat="1" applyFont="1" applyFill="1" applyBorder="1"/>
    <xf numFmtId="0" fontId="10" fillId="2" borderId="0" xfId="0" applyFont="1" applyFill="1" applyAlignment="1">
      <alignment horizontal="right"/>
    </xf>
    <xf numFmtId="0" fontId="10" fillId="2" borderId="1" xfId="0" applyFont="1" applyFill="1" applyBorder="1" applyAlignment="1">
      <alignment horizontal="right"/>
    </xf>
    <xf numFmtId="0" fontId="5" fillId="2" borderId="0" xfId="0" applyFont="1" applyFill="1" applyAlignment="1">
      <alignment horizontal="right"/>
    </xf>
    <xf numFmtId="0" fontId="11" fillId="2" borderId="0" xfId="0" applyFont="1" applyFill="1"/>
    <xf numFmtId="164" fontId="3" fillId="2" borderId="0" xfId="0" applyNumberFormat="1" applyFont="1" applyFill="1" applyAlignment="1">
      <alignment horizontal="center"/>
    </xf>
    <xf numFmtId="164" fontId="3" fillId="6" borderId="8" xfId="0" applyNumberFormat="1" applyFont="1" applyFill="1" applyBorder="1" applyAlignment="1">
      <alignment horizontal="center"/>
    </xf>
    <xf numFmtId="164" fontId="3" fillId="6" borderId="9" xfId="0" applyNumberFormat="1" applyFont="1" applyFill="1" applyBorder="1" applyAlignment="1">
      <alignment horizontal="center"/>
    </xf>
    <xf numFmtId="164" fontId="3" fillId="6" borderId="10" xfId="0" applyNumberFormat="1" applyFont="1" applyFill="1" applyBorder="1" applyAlignment="1">
      <alignment horizontal="center"/>
    </xf>
    <xf numFmtId="164" fontId="3" fillId="7" borderId="7" xfId="0" applyNumberFormat="1" applyFont="1" applyFill="1" applyBorder="1" applyAlignment="1">
      <alignment horizontal="center"/>
    </xf>
    <xf numFmtId="0" fontId="10" fillId="2" borderId="0" xfId="0" applyFont="1" applyFill="1"/>
    <xf numFmtId="3" fontId="10" fillId="2" borderId="11" xfId="0" applyNumberFormat="1" applyFont="1" applyFill="1" applyBorder="1"/>
    <xf numFmtId="0" fontId="2" fillId="6" borderId="3" xfId="0" applyFont="1" applyFill="1" applyBorder="1" applyAlignment="1">
      <alignment wrapText="1"/>
    </xf>
    <xf numFmtId="0" fontId="2" fillId="2" borderId="0" xfId="0" applyFont="1" applyFill="1" applyAlignment="1">
      <alignment horizontal="left" wrapText="1"/>
    </xf>
    <xf numFmtId="164" fontId="11" fillId="2" borderId="0" xfId="0" applyNumberFormat="1" applyFont="1" applyFill="1"/>
    <xf numFmtId="0" fontId="3" fillId="2" borderId="0" xfId="0" applyFont="1" applyFill="1" applyAlignment="1">
      <alignment wrapText="1"/>
    </xf>
    <xf numFmtId="0" fontId="2" fillId="2" borderId="0" xfId="0" applyFont="1" applyFill="1" applyAlignment="1">
      <alignment horizontal="left" wrapText="1" indent="1"/>
    </xf>
    <xf numFmtId="0" fontId="4" fillId="2" borderId="0" xfId="0" applyFont="1" applyFill="1"/>
    <xf numFmtId="0" fontId="14" fillId="2" borderId="0" xfId="0" applyFont="1" applyFill="1"/>
    <xf numFmtId="0" fontId="3" fillId="2" borderId="1" xfId="0" applyFont="1" applyFill="1" applyBorder="1" applyAlignment="1">
      <alignment horizontal="right" wrapText="1"/>
    </xf>
    <xf numFmtId="0" fontId="17" fillId="2" borderId="0" xfId="0" applyFont="1" applyFill="1" applyAlignment="1">
      <alignment horizontal="right"/>
    </xf>
    <xf numFmtId="0" fontId="16" fillId="8" borderId="0" xfId="0" applyFont="1" applyFill="1"/>
    <xf numFmtId="0" fontId="2" fillId="8" borderId="0" xfId="0" applyFont="1" applyFill="1"/>
    <xf numFmtId="0" fontId="2" fillId="8" borderId="0" xfId="0" applyFont="1" applyFill="1" applyAlignment="1">
      <alignment wrapText="1"/>
    </xf>
    <xf numFmtId="0" fontId="16" fillId="2" borderId="0" xfId="0" applyFont="1" applyFill="1"/>
    <xf numFmtId="0" fontId="12" fillId="2" borderId="0" xfId="0" applyFont="1" applyFill="1"/>
    <xf numFmtId="0" fontId="12" fillId="2" borderId="0" xfId="0" applyFont="1" applyFill="1" applyAlignment="1">
      <alignment horizontal="center"/>
    </xf>
    <xf numFmtId="0" fontId="19" fillId="2" borderId="0" xfId="0" applyFont="1" applyFill="1"/>
    <xf numFmtId="0" fontId="20" fillId="2" borderId="0" xfId="0" applyFont="1" applyFill="1"/>
    <xf numFmtId="0" fontId="21" fillId="2" borderId="0" xfId="0" applyFont="1" applyFill="1"/>
    <xf numFmtId="0" fontId="22" fillId="2" borderId="0" xfId="0" applyFont="1" applyFill="1"/>
    <xf numFmtId="0" fontId="23" fillId="2" borderId="0" xfId="0" applyFont="1" applyFill="1"/>
    <xf numFmtId="0" fontId="24" fillId="2" borderId="0" xfId="0" applyFont="1" applyFill="1"/>
    <xf numFmtId="164" fontId="0" fillId="2" borderId="0" xfId="0" applyNumberFormat="1" applyFill="1"/>
    <xf numFmtId="164" fontId="0" fillId="2" borderId="12" xfId="0" applyNumberFormat="1" applyFill="1" applyBorder="1"/>
    <xf numFmtId="164" fontId="0" fillId="2" borderId="13" xfId="0" applyNumberFormat="1" applyFill="1" applyBorder="1"/>
    <xf numFmtId="164" fontId="0" fillId="2" borderId="14" xfId="0" applyNumberFormat="1" applyFill="1" applyBorder="1"/>
    <xf numFmtId="0" fontId="9" fillId="9" borderId="0" xfId="0" applyFont="1" applyFill="1"/>
    <xf numFmtId="0" fontId="9" fillId="2" borderId="0" xfId="0" applyFont="1" applyFill="1"/>
    <xf numFmtId="0" fontId="2" fillId="2" borderId="0" xfId="0" applyFont="1" applyFill="1" applyAlignment="1">
      <alignment horizontal="right" wrapText="1"/>
    </xf>
    <xf numFmtId="164" fontId="2" fillId="2" borderId="0" xfId="0" applyNumberFormat="1" applyFont="1" applyFill="1" applyAlignment="1">
      <alignment horizontal="right" wrapText="1"/>
    </xf>
    <xf numFmtId="0" fontId="25" fillId="2" borderId="0" xfId="0" applyFont="1" applyFill="1"/>
    <xf numFmtId="0" fontId="3" fillId="2" borderId="1" xfId="0" applyFont="1" applyFill="1" applyBorder="1" applyAlignment="1">
      <alignment wrapText="1"/>
    </xf>
    <xf numFmtId="0" fontId="2" fillId="6" borderId="0" xfId="0" applyFont="1" applyFill="1" applyAlignment="1">
      <alignment wrapText="1"/>
    </xf>
    <xf numFmtId="0" fontId="0" fillId="10" borderId="0" xfId="0" applyFill="1"/>
    <xf numFmtId="0" fontId="3" fillId="8" borderId="0" xfId="0" applyFont="1" applyFill="1"/>
    <xf numFmtId="0" fontId="26" fillId="2" borderId="0" xfId="0" applyFont="1" applyFill="1"/>
    <xf numFmtId="0" fontId="3" fillId="8" borderId="0" xfId="0" applyFont="1" applyFill="1" applyAlignment="1">
      <alignment wrapText="1"/>
    </xf>
    <xf numFmtId="164" fontId="12" fillId="4" borderId="4" xfId="0" applyNumberFormat="1" applyFont="1" applyFill="1" applyBorder="1" applyAlignment="1">
      <alignment horizontal="center"/>
    </xf>
    <xf numFmtId="164" fontId="12" fillId="4" borderId="5" xfId="0" applyNumberFormat="1" applyFont="1" applyFill="1" applyBorder="1" applyAlignment="1">
      <alignment horizontal="center"/>
    </xf>
    <xf numFmtId="164" fontId="12" fillId="4" borderId="6" xfId="0" applyNumberFormat="1" applyFont="1" applyFill="1" applyBorder="1" applyAlignment="1">
      <alignment horizontal="center"/>
    </xf>
    <xf numFmtId="3" fontId="18" fillId="2" borderId="11" xfId="0" applyNumberFormat="1" applyFont="1" applyFill="1" applyBorder="1"/>
    <xf numFmtId="0" fontId="15" fillId="2" borderId="0" xfId="0" applyFont="1" applyFill="1" applyAlignment="1">
      <alignment wrapText="1"/>
    </xf>
    <xf numFmtId="164" fontId="2" fillId="5" borderId="15" xfId="0" applyNumberFormat="1" applyFont="1" applyFill="1" applyBorder="1"/>
    <xf numFmtId="164" fontId="2" fillId="5" borderId="16" xfId="0" applyNumberFormat="1" applyFont="1" applyFill="1" applyBorder="1"/>
    <xf numFmtId="164" fontId="2" fillId="5" borderId="17" xfId="0" applyNumberFormat="1" applyFont="1" applyFill="1" applyBorder="1"/>
    <xf numFmtId="0" fontId="13" fillId="2" borderId="0" xfId="0" applyFont="1" applyFill="1" applyAlignment="1">
      <alignment horizontal="right"/>
    </xf>
    <xf numFmtId="3" fontId="10" fillId="2" borderId="0" xfId="0" applyNumberFormat="1" applyFont="1" applyFill="1"/>
    <xf numFmtId="0" fontId="28" fillId="2" borderId="0" xfId="0" applyFont="1" applyFill="1" applyAlignment="1">
      <alignment wrapText="1"/>
    </xf>
    <xf numFmtId="0" fontId="28" fillId="2" borderId="0" xfId="0" applyFont="1" applyFill="1" applyAlignment="1">
      <alignment horizontal="center" wrapText="1"/>
    </xf>
    <xf numFmtId="0" fontId="28" fillId="2" borderId="18" xfId="0" applyFont="1" applyFill="1" applyBorder="1" applyAlignment="1">
      <alignment wrapText="1"/>
    </xf>
    <xf numFmtId="0" fontId="28" fillId="2" borderId="19" xfId="0" applyFont="1" applyFill="1" applyBorder="1" applyAlignment="1">
      <alignment horizontal="center" wrapText="1"/>
    </xf>
    <xf numFmtId="0" fontId="28" fillId="2" borderId="20" xfId="0" applyFont="1" applyFill="1" applyBorder="1" applyAlignment="1">
      <alignment horizontal="center" wrapText="1"/>
    </xf>
    <xf numFmtId="0" fontId="28" fillId="2" borderId="21" xfId="0" applyFont="1" applyFill="1" applyBorder="1" applyAlignment="1">
      <alignment wrapText="1"/>
    </xf>
    <xf numFmtId="0" fontId="28" fillId="2" borderId="22" xfId="0" applyFont="1" applyFill="1" applyBorder="1" applyAlignment="1">
      <alignment horizontal="center" wrapText="1"/>
    </xf>
    <xf numFmtId="0" fontId="29" fillId="11" borderId="21" xfId="0" applyFont="1" applyFill="1" applyBorder="1" applyAlignment="1">
      <alignment wrapText="1"/>
    </xf>
    <xf numFmtId="0" fontId="29" fillId="11" borderId="0" xfId="0" applyFont="1" applyFill="1" applyAlignment="1">
      <alignment horizontal="center" wrapText="1"/>
    </xf>
    <xf numFmtId="0" fontId="29" fillId="11" borderId="22" xfId="0" applyFont="1" applyFill="1" applyBorder="1" applyAlignment="1">
      <alignment horizontal="center" wrapText="1"/>
    </xf>
    <xf numFmtId="0" fontId="28" fillId="2" borderId="23" xfId="0" applyFont="1" applyFill="1" applyBorder="1" applyAlignment="1">
      <alignment wrapText="1"/>
    </xf>
    <xf numFmtId="0" fontId="28" fillId="2" borderId="1" xfId="0" applyFont="1" applyFill="1" applyBorder="1" applyAlignment="1">
      <alignment horizontal="center" wrapText="1"/>
    </xf>
    <xf numFmtId="0" fontId="28" fillId="2" borderId="24" xfId="0" applyFont="1" applyFill="1" applyBorder="1" applyAlignment="1">
      <alignment horizontal="center" wrapText="1"/>
    </xf>
    <xf numFmtId="0" fontId="2" fillId="2" borderId="0" xfId="0" applyFont="1" applyFill="1" applyAlignment="1">
      <alignment horizontal="center"/>
    </xf>
    <xf numFmtId="0" fontId="2" fillId="2" borderId="0" xfId="0" applyFont="1" applyFill="1" applyAlignment="1">
      <alignment horizontal="center" wrapText="1"/>
    </xf>
    <xf numFmtId="0" fontId="30" fillId="2" borderId="1" xfId="0" applyFont="1" applyFill="1" applyBorder="1" applyAlignment="1">
      <alignment horizontal="right" wrapText="1"/>
    </xf>
    <xf numFmtId="0" fontId="10" fillId="2" borderId="11" xfId="0" applyFont="1" applyFill="1" applyBorder="1" applyAlignment="1">
      <alignment horizontal="right"/>
    </xf>
    <xf numFmtId="0" fontId="31" fillId="2" borderId="0" xfId="0" applyFont="1" applyFill="1"/>
    <xf numFmtId="1" fontId="2" fillId="2" borderId="0" xfId="0" applyNumberFormat="1" applyFont="1" applyFill="1"/>
    <xf numFmtId="0" fontId="12" fillId="12" borderId="0" xfId="0" applyFont="1" applyFill="1"/>
    <xf numFmtId="0" fontId="12" fillId="13" borderId="0" xfId="0" applyFont="1" applyFill="1"/>
    <xf numFmtId="0" fontId="12" fillId="3" borderId="0" xfId="0" applyFont="1" applyFill="1"/>
    <xf numFmtId="0" fontId="32" fillId="2" borderId="0" xfId="0" applyFont="1" applyFill="1"/>
    <xf numFmtId="164" fontId="32" fillId="2" borderId="0" xfId="0" applyNumberFormat="1" applyFont="1" applyFill="1"/>
    <xf numFmtId="0" fontId="35" fillId="2" borderId="0" xfId="0" applyFont="1" applyFill="1"/>
    <xf numFmtId="0" fontId="33" fillId="14" borderId="0" xfId="0" applyFont="1" applyFill="1"/>
    <xf numFmtId="0" fontId="36" fillId="12" borderId="0" xfId="0" applyFont="1" applyFill="1"/>
    <xf numFmtId="0" fontId="36" fillId="13" borderId="0" xfId="0" applyFont="1" applyFill="1"/>
    <xf numFmtId="0" fontId="37" fillId="2" borderId="0" xfId="0" applyFont="1" applyFill="1"/>
    <xf numFmtId="0" fontId="8" fillId="2" borderId="0" xfId="0" applyFont="1" applyFill="1" applyAlignment="1">
      <alignment horizontal="right"/>
    </xf>
    <xf numFmtId="0" fontId="28" fillId="2" borderId="0" xfId="0" applyFont="1" applyFill="1" applyAlignment="1">
      <alignment horizontal="center" wrapText="1"/>
    </xf>
    <xf numFmtId="0" fontId="0" fillId="0" borderId="0" xfId="0" applyAlignment="1">
      <alignment horizontal="center" wrapText="1"/>
    </xf>
    <xf numFmtId="0" fontId="4" fillId="2" borderId="0" xfId="0" applyFont="1" applyFill="1" applyAlignment="1">
      <alignment wrapText="1"/>
    </xf>
    <xf numFmtId="0" fontId="0" fillId="0" borderId="0" xfId="0" applyAlignment="1">
      <alignment wrapText="1"/>
    </xf>
    <xf numFmtId="0" fontId="0" fillId="2" borderId="0" xfId="0" applyFill="1" applyAlignment="1">
      <alignment wrapText="1"/>
    </xf>
  </cellXfs>
  <cellStyles count="1">
    <cellStyle name="Normal" xfId="0" builtinId="0"/>
  </cellStyles>
  <dxfs count="6">
    <dxf>
      <fill>
        <patternFill>
          <bgColor theme="8" tint="0.79998168889431442"/>
        </patternFill>
      </fill>
      <border>
        <left style="thin">
          <color rgb="FFC00000"/>
        </left>
        <right style="thin">
          <color rgb="FFC00000"/>
        </right>
        <top style="thin">
          <color rgb="FFC00000"/>
        </top>
        <bottom style="thin">
          <color rgb="FFC00000"/>
        </bottom>
        <vertical/>
        <horizontal/>
      </border>
    </dxf>
    <dxf>
      <fill>
        <patternFill>
          <bgColor theme="8" tint="0.79998168889431442"/>
        </patternFill>
      </fill>
      <border>
        <left style="thin">
          <color rgb="FFC00000"/>
        </left>
        <right style="thin">
          <color rgb="FFC00000"/>
        </right>
        <top style="thin">
          <color rgb="FFC00000"/>
        </top>
        <bottom style="thin">
          <color rgb="FFC00000"/>
        </bottom>
        <vertical/>
        <horizontal/>
      </border>
    </dxf>
    <dxf>
      <fill>
        <patternFill>
          <bgColor theme="8" tint="0.79998168889431442"/>
        </patternFill>
      </fill>
      <border>
        <left style="thin">
          <color rgb="FFC00000"/>
        </left>
        <right style="thin">
          <color rgb="FFC00000"/>
        </right>
        <top style="thin">
          <color rgb="FFC00000"/>
        </top>
        <bottom style="thin">
          <color rgb="FFC00000"/>
        </bottom>
        <vertical/>
        <horizontal/>
      </border>
    </dxf>
    <dxf>
      <fill>
        <patternFill>
          <bgColor theme="8" tint="0.79998168889431442"/>
        </patternFill>
      </fill>
      <border>
        <left style="thin">
          <color rgb="FFC00000"/>
        </left>
        <right style="thin">
          <color rgb="FFC00000"/>
        </right>
        <top style="thin">
          <color rgb="FFC00000"/>
        </top>
        <bottom style="thin">
          <color rgb="FFC00000"/>
        </bottom>
        <vertical/>
        <horizontal/>
      </border>
    </dxf>
    <dxf>
      <fill>
        <patternFill>
          <bgColor theme="8" tint="0.79998168889431442"/>
        </patternFill>
      </fill>
      <border>
        <left style="thin">
          <color rgb="FFC00000"/>
        </left>
        <right style="thin">
          <color rgb="FFC00000"/>
        </right>
        <top style="thin">
          <color rgb="FFC00000"/>
        </top>
        <bottom style="thin">
          <color rgb="FFC00000"/>
        </bottom>
        <vertical/>
        <horizontal/>
      </border>
    </dxf>
    <dxf>
      <fill>
        <patternFill>
          <bgColor theme="8" tint="0.7999816888943144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4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97.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102.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Q3'!$C$8</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Q3'!$D$4,'QUESTION Q3'!$E$4)</c:f>
              <c:strCache>
                <c:ptCount val="2"/>
                <c:pt idx="0">
                  <c:v>Informal employment</c:v>
                </c:pt>
                <c:pt idx="1">
                  <c:v>Formal employment</c:v>
                </c:pt>
              </c:strCache>
            </c:strRef>
          </c:cat>
          <c:val>
            <c:numRef>
              <c:f>('QUESTION Q3'!$D$8,'QUESTION Q3'!$E$8)</c:f>
              <c:numCache>
                <c:formatCode>0.0</c:formatCode>
                <c:ptCount val="2"/>
              </c:numCache>
            </c:numRef>
          </c:val>
          <c:extLst>
            <c:ext xmlns:c16="http://schemas.microsoft.com/office/drawing/2014/chart" uri="{C3380CC4-5D6E-409C-BE32-E72D297353CC}">
              <c16:uniqueId val="{0000000B-65DA-478F-94A0-22E4BF18470D}"/>
            </c:ext>
          </c:extLst>
        </c:ser>
        <c:ser>
          <c:idx val="1"/>
          <c:order val="1"/>
          <c:tx>
            <c:strRef>
              <c:f>'QUESTION Q3'!$C$9</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Q3'!$D$4,'QUESTION Q3'!$E$4)</c:f>
              <c:strCache>
                <c:ptCount val="2"/>
                <c:pt idx="0">
                  <c:v>Informal employment</c:v>
                </c:pt>
                <c:pt idx="1">
                  <c:v>Formal employment</c:v>
                </c:pt>
              </c:strCache>
            </c:strRef>
          </c:cat>
          <c:val>
            <c:numRef>
              <c:f>('QUESTION Q3'!$D$9,'QUESTION Q3'!$E$9)</c:f>
              <c:numCache>
                <c:formatCode>0.0</c:formatCode>
                <c:ptCount val="2"/>
              </c:numCache>
            </c:numRef>
          </c:val>
          <c:extLst>
            <c:ext xmlns:c16="http://schemas.microsoft.com/office/drawing/2014/chart" uri="{C3380CC4-5D6E-409C-BE32-E72D297353CC}">
              <c16:uniqueId val="{0000000D-65DA-478F-94A0-22E4BF18470D}"/>
            </c:ext>
          </c:extLst>
        </c:ser>
        <c:ser>
          <c:idx val="2"/>
          <c:order val="2"/>
          <c:tx>
            <c:strRef>
              <c:f>'QUESTION Q3'!$C$10</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Q3'!$D$4,'QUESTION Q3'!$E$4)</c:f>
              <c:strCache>
                <c:ptCount val="2"/>
                <c:pt idx="0">
                  <c:v>Informal employment</c:v>
                </c:pt>
                <c:pt idx="1">
                  <c:v>Formal employment</c:v>
                </c:pt>
              </c:strCache>
            </c:strRef>
          </c:cat>
          <c:val>
            <c:numRef>
              <c:f>('QUESTION Q3'!$D$10,'QUESTION Q3'!$E$10)</c:f>
              <c:numCache>
                <c:formatCode>0.0</c:formatCode>
                <c:ptCount val="2"/>
              </c:numCache>
            </c:numRef>
          </c:val>
          <c:extLst>
            <c:ext xmlns:c16="http://schemas.microsoft.com/office/drawing/2014/chart" uri="{C3380CC4-5D6E-409C-BE32-E72D297353CC}">
              <c16:uniqueId val="{0000000F-65DA-478F-94A0-22E4BF18470D}"/>
            </c:ext>
          </c:extLst>
        </c:ser>
        <c:ser>
          <c:idx val="3"/>
          <c:order val="3"/>
          <c:tx>
            <c:strRef>
              <c:f>'QUESTION Q3'!$C$11</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Q3'!$D$4,'QUESTION Q3'!$E$4)</c:f>
              <c:strCache>
                <c:ptCount val="2"/>
                <c:pt idx="0">
                  <c:v>Informal employment</c:v>
                </c:pt>
                <c:pt idx="1">
                  <c:v>Formal employment</c:v>
                </c:pt>
              </c:strCache>
            </c:strRef>
          </c:cat>
          <c:val>
            <c:numRef>
              <c:f>('QUESTION Q3'!$D$11,'QUESTION Q3'!$E$11)</c:f>
              <c:numCache>
                <c:formatCode>0.0</c:formatCode>
                <c:ptCount val="2"/>
              </c:numCache>
            </c:numRef>
          </c:val>
          <c:extLst>
            <c:ext xmlns:c16="http://schemas.microsoft.com/office/drawing/2014/chart" uri="{C3380CC4-5D6E-409C-BE32-E72D297353CC}">
              <c16:uniqueId val="{00000011-65DA-478F-94A0-22E4BF18470D}"/>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Q3'!$C$14</c:f>
              <c:strCache>
                <c:ptCount val="1"/>
                <c:pt idx="0">
                  <c:v>Employees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Q3'!$D$12:$E$12</c:f>
              <c:strCache>
                <c:ptCount val="2"/>
                <c:pt idx="0">
                  <c:v>Informal employment</c:v>
                </c:pt>
                <c:pt idx="1">
                  <c:v>Formal employment</c:v>
                </c:pt>
              </c:strCache>
            </c:strRef>
          </c:cat>
          <c:val>
            <c:numRef>
              <c:f>'QUESTION Q3'!$D$14:$E$14</c:f>
            </c:numRef>
          </c:val>
          <c:extLst>
            <c:ext xmlns:c16="http://schemas.microsoft.com/office/drawing/2014/chart" uri="{C3380CC4-5D6E-409C-BE32-E72D297353CC}">
              <c16:uniqueId val="{00000008-198B-4C9C-9158-27BE83B52F80}"/>
            </c:ext>
          </c:extLst>
        </c:ser>
        <c:ser>
          <c:idx val="1"/>
          <c:order val="1"/>
          <c:tx>
            <c:strRef>
              <c:f>'QUESTION Q3'!$C$15</c:f>
              <c:strCache>
                <c:ptCount val="1"/>
                <c:pt idx="0">
                  <c:v>Employers</c:v>
                </c:pt>
              </c:strCache>
            </c:strRef>
          </c:tx>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Q3'!$D$12:$E$12</c:f>
              <c:strCache>
                <c:ptCount val="2"/>
                <c:pt idx="0">
                  <c:v>Informal employment</c:v>
                </c:pt>
                <c:pt idx="1">
                  <c:v>Formal employment</c:v>
                </c:pt>
              </c:strCache>
            </c:strRef>
          </c:cat>
          <c:val>
            <c:numRef>
              <c:f>'QUESTION Q3'!$D$15:$E$15</c:f>
            </c:numRef>
          </c:val>
          <c:extLst>
            <c:ext xmlns:c16="http://schemas.microsoft.com/office/drawing/2014/chart" uri="{C3380CC4-5D6E-409C-BE32-E72D297353CC}">
              <c16:uniqueId val="{0000000A-198B-4C9C-9158-27BE83B52F80}"/>
            </c:ext>
          </c:extLst>
        </c:ser>
        <c:ser>
          <c:idx val="2"/>
          <c:order val="2"/>
          <c:tx>
            <c:strRef>
              <c:f>'QUESTION Q3'!$C$16</c:f>
              <c:strCache>
                <c:ptCount val="1"/>
                <c:pt idx="0">
                  <c:v>Own-account workers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Q3'!$D$12:$E$12</c:f>
              <c:strCache>
                <c:ptCount val="2"/>
                <c:pt idx="0">
                  <c:v>Informal employment</c:v>
                </c:pt>
                <c:pt idx="1">
                  <c:v>Formal employment</c:v>
                </c:pt>
              </c:strCache>
            </c:strRef>
          </c:cat>
          <c:val>
            <c:numRef>
              <c:f>'QUESTION Q3'!$D$16:$E$16</c:f>
            </c:numRef>
          </c:val>
          <c:extLst>
            <c:ext xmlns:c16="http://schemas.microsoft.com/office/drawing/2014/chart" uri="{C3380CC4-5D6E-409C-BE32-E72D297353CC}">
              <c16:uniqueId val="{0000000C-198B-4C9C-9158-27BE83B52F80}"/>
            </c:ext>
          </c:extLst>
        </c:ser>
        <c:ser>
          <c:idx val="3"/>
          <c:order val="3"/>
          <c:tx>
            <c:strRef>
              <c:f>'QUESTION Q3'!$C$17</c:f>
              <c:strCache>
                <c:ptCount val="1"/>
                <c:pt idx="0">
                  <c:v>Contributing family workers</c:v>
                </c:pt>
              </c:strCache>
            </c:strRef>
          </c:tx>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Q3'!$D$12:$E$12</c:f>
              <c:strCache>
                <c:ptCount val="2"/>
                <c:pt idx="0">
                  <c:v>Informal employment</c:v>
                </c:pt>
                <c:pt idx="1">
                  <c:v>Formal employment</c:v>
                </c:pt>
              </c:strCache>
            </c:strRef>
          </c:cat>
          <c:val>
            <c:numRef>
              <c:f>'QUESTION Q3'!$D$17:$E$17</c:f>
            </c:numRef>
          </c:val>
          <c:extLst>
            <c:ext xmlns:c16="http://schemas.microsoft.com/office/drawing/2014/chart" uri="{C3380CC4-5D6E-409C-BE32-E72D297353CC}">
              <c16:uniqueId val="{0000000E-198B-4C9C-9158-27BE83B52F80}"/>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Q3'!$C$20</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Q3'!$D$20:$E$20</c:f>
              <c:numCache>
                <c:formatCode>0.0</c:formatCode>
                <c:ptCount val="2"/>
                <c:pt idx="0">
                  <c:v>29.768617499945609</c:v>
                </c:pt>
                <c:pt idx="1">
                  <c:v>48.357312128880601</c:v>
                </c:pt>
              </c:numCache>
            </c:numRef>
          </c:val>
          <c:extLst>
            <c:ext xmlns:c15="http://schemas.microsoft.com/office/drawing/2012/chart" uri="{02D57815-91ED-43cb-92C2-25804820EDAC}">
              <c15:filteredCategoryTitle>
                <c15:cat>
                  <c:multiLvlStrRef>
                    <c:extLst>
                      <c:ext uri="{02D57815-91ED-43cb-92C2-25804820EDAC}">
                        <c15:formulaRef>
                          <c15:sqref>'QUESTION Q3'!$D$18:$E$18</c15:sqref>
                        </c15:formulaRef>
                      </c:ext>
                    </c:extLst>
                  </c:multiLvlStrRef>
                </c15:cat>
              </c15:filteredCategoryTitle>
            </c:ext>
            <c:ext xmlns:c16="http://schemas.microsoft.com/office/drawing/2014/chart" uri="{C3380CC4-5D6E-409C-BE32-E72D297353CC}">
              <c16:uniqueId val="{00000008-5C0E-4B1B-8A8D-AED22305FEDF}"/>
            </c:ext>
          </c:extLst>
        </c:ser>
        <c:ser>
          <c:idx val="1"/>
          <c:order val="1"/>
          <c:tx>
            <c:strRef>
              <c:f>'QUESTION Q3'!$C$21</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'QUESTION Q3'!$D$21:$E$21</c:f>
              <c:numCache>
                <c:formatCode>0.0</c:formatCode>
                <c:ptCount val="2"/>
                <c:pt idx="0">
                  <c:v>5.3695217488474389</c:v>
                </c:pt>
                <c:pt idx="1">
                  <c:v>14.847264388234438</c:v>
                </c:pt>
              </c:numCache>
            </c:numRef>
          </c:val>
          <c:extLst>
            <c:ext xmlns:c15="http://schemas.microsoft.com/office/drawing/2012/chart" uri="{02D57815-91ED-43cb-92C2-25804820EDAC}">
              <c15:filteredCategoryTitle>
                <c15:cat>
                  <c:multiLvlStrRef>
                    <c:extLst>
                      <c:ext uri="{02D57815-91ED-43cb-92C2-25804820EDAC}">
                        <c15:formulaRef>
                          <c15:sqref>'QUESTION Q3'!$D$18:$E$18</c15:sqref>
                        </c15:formulaRef>
                      </c:ext>
                    </c:extLst>
                  </c:multiLvlStrRef>
                </c15:cat>
              </c15:filteredCategoryTitle>
            </c:ext>
            <c:ext xmlns:c16="http://schemas.microsoft.com/office/drawing/2014/chart" uri="{C3380CC4-5D6E-409C-BE32-E72D297353CC}">
              <c16:uniqueId val="{0000000A-5C0E-4B1B-8A8D-AED22305FEDF}"/>
            </c:ext>
          </c:extLst>
        </c:ser>
        <c:ser>
          <c:idx val="2"/>
          <c:order val="2"/>
          <c:tx>
            <c:strRef>
              <c:f>'QUESTION Q3'!$C$22</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Q3'!$D$22:$E$22</c:f>
              <c:numCache>
                <c:formatCode>0.0</c:formatCode>
                <c:ptCount val="2"/>
                <c:pt idx="0">
                  <c:v>51.530691457695909</c:v>
                </c:pt>
                <c:pt idx="1">
                  <c:v>36.795423482884956</c:v>
                </c:pt>
              </c:numCache>
            </c:numRef>
          </c:val>
          <c:extLst>
            <c:ext xmlns:c15="http://schemas.microsoft.com/office/drawing/2012/chart" uri="{02D57815-91ED-43cb-92C2-25804820EDAC}">
              <c15:filteredCategoryTitle>
                <c15:cat>
                  <c:multiLvlStrRef>
                    <c:extLst>
                      <c:ext uri="{02D57815-91ED-43cb-92C2-25804820EDAC}">
                        <c15:formulaRef>
                          <c15:sqref>'QUESTION Q3'!$D$18:$E$18</c15:sqref>
                        </c15:formulaRef>
                      </c:ext>
                    </c:extLst>
                  </c:multiLvlStrRef>
                </c15:cat>
              </c15:filteredCategoryTitle>
            </c:ext>
            <c:ext xmlns:c16="http://schemas.microsoft.com/office/drawing/2014/chart" uri="{C3380CC4-5D6E-409C-BE32-E72D297353CC}">
              <c16:uniqueId val="{0000000C-5C0E-4B1B-8A8D-AED22305FEDF}"/>
            </c:ext>
          </c:extLst>
        </c:ser>
        <c:ser>
          <c:idx val="3"/>
          <c:order val="3"/>
          <c:tx>
            <c:strRef>
              <c:f>'QUESTION Q3'!$C$23</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Q3'!$D$23:$E$23</c:f>
              <c:numCache>
                <c:formatCode>0.0</c:formatCode>
                <c:ptCount val="2"/>
                <c:pt idx="0">
                  <c:v>13.331169293511044</c:v>
                </c:pt>
              </c:numCache>
            </c:numRef>
          </c:val>
          <c:extLst>
            <c:ext xmlns:c15="http://schemas.microsoft.com/office/drawing/2012/chart" uri="{02D57815-91ED-43cb-92C2-25804820EDAC}">
              <c15:filteredCategoryTitle>
                <c15:cat>
                  <c:multiLvlStrRef>
                    <c:extLst>
                      <c:ext uri="{02D57815-91ED-43cb-92C2-25804820EDAC}">
                        <c15:formulaRef>
                          <c15:sqref>'QUESTION Q3'!$D$18:$E$18</c15:sqref>
                        </c15:formulaRef>
                      </c:ext>
                    </c:extLst>
                  </c:multiLvlStrRef>
                </c15:cat>
              </c15:filteredCategoryTitle>
            </c:ext>
            <c:ext xmlns:c16="http://schemas.microsoft.com/office/drawing/2014/chart" uri="{C3380CC4-5D6E-409C-BE32-E72D297353CC}">
              <c16:uniqueId val="{0000000E-5C0E-4B1B-8A8D-AED22305FEDF}"/>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Q3'!$C$26</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Q3'!$D$24:$E$24</c:f>
              <c:strCache>
                <c:ptCount val="2"/>
                <c:pt idx="0">
                  <c:v>Informal employment</c:v>
                </c:pt>
                <c:pt idx="1">
                  <c:v>Formal employment</c:v>
                </c:pt>
              </c:strCache>
            </c:strRef>
          </c:cat>
          <c:val>
            <c:numRef>
              <c:f>'QUESTION Q3'!$D$26:$E$26</c:f>
              <c:numCache>
                <c:formatCode>0.0</c:formatCode>
                <c:ptCount val="2"/>
                <c:pt idx="0">
                  <c:v>51.117177311683861</c:v>
                </c:pt>
                <c:pt idx="1">
                  <c:v>19.642560474958085</c:v>
                </c:pt>
              </c:numCache>
            </c:numRef>
          </c:val>
          <c:extLst>
            <c:ext xmlns:c16="http://schemas.microsoft.com/office/drawing/2014/chart" uri="{C3380CC4-5D6E-409C-BE32-E72D297353CC}">
              <c16:uniqueId val="{00000010-4330-43AB-AD28-C932571FFF4C}"/>
            </c:ext>
          </c:extLst>
        </c:ser>
        <c:ser>
          <c:idx val="1"/>
          <c:order val="1"/>
          <c:tx>
            <c:strRef>
              <c:f>'QUESTION Q3'!$C$27</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Q3'!$D$24:$E$24</c:f>
              <c:strCache>
                <c:ptCount val="2"/>
                <c:pt idx="0">
                  <c:v>Informal employment</c:v>
                </c:pt>
                <c:pt idx="1">
                  <c:v>Formal employment</c:v>
                </c:pt>
              </c:strCache>
            </c:strRef>
          </c:cat>
          <c:val>
            <c:numRef>
              <c:f>'QUESTION Q3'!$D$27:$E$27</c:f>
              <c:numCache>
                <c:formatCode>0.0</c:formatCode>
                <c:ptCount val="2"/>
                <c:pt idx="0">
                  <c:v>1.7718286555193683</c:v>
                </c:pt>
                <c:pt idx="1">
                  <c:v>16.814738261421621</c:v>
                </c:pt>
              </c:numCache>
            </c:numRef>
          </c:val>
          <c:extLst>
            <c:ext xmlns:c16="http://schemas.microsoft.com/office/drawing/2014/chart" uri="{C3380CC4-5D6E-409C-BE32-E72D297353CC}">
              <c16:uniqueId val="{00000012-4330-43AB-AD28-C932571FFF4C}"/>
            </c:ext>
          </c:extLst>
        </c:ser>
        <c:ser>
          <c:idx val="2"/>
          <c:order val="2"/>
          <c:tx>
            <c:strRef>
              <c:f>'QUESTION Q3'!$C$28</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Q3'!$D$24:$E$24</c:f>
              <c:strCache>
                <c:ptCount val="2"/>
                <c:pt idx="0">
                  <c:v>Informal employment</c:v>
                </c:pt>
                <c:pt idx="1">
                  <c:v>Formal employment</c:v>
                </c:pt>
              </c:strCache>
            </c:strRef>
          </c:cat>
          <c:val>
            <c:numRef>
              <c:f>'QUESTION Q3'!$D$28:$E$28</c:f>
              <c:numCache>
                <c:formatCode>0.0</c:formatCode>
                <c:ptCount val="2"/>
                <c:pt idx="0">
                  <c:v>31.347245159440057</c:v>
                </c:pt>
                <c:pt idx="1">
                  <c:v>63.542691813448315</c:v>
                </c:pt>
              </c:numCache>
            </c:numRef>
          </c:val>
          <c:extLst>
            <c:ext xmlns:c16="http://schemas.microsoft.com/office/drawing/2014/chart" uri="{C3380CC4-5D6E-409C-BE32-E72D297353CC}">
              <c16:uniqueId val="{00000014-4330-43AB-AD28-C932571FFF4C}"/>
            </c:ext>
          </c:extLst>
        </c:ser>
        <c:ser>
          <c:idx val="3"/>
          <c:order val="3"/>
          <c:tx>
            <c:strRef>
              <c:f>'QUESTION Q3'!$C$29</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Q3'!$D$24:$E$24</c:f>
              <c:strCache>
                <c:ptCount val="2"/>
                <c:pt idx="0">
                  <c:v>Informal employment</c:v>
                </c:pt>
                <c:pt idx="1">
                  <c:v>Formal employment</c:v>
                </c:pt>
              </c:strCache>
            </c:strRef>
          </c:cat>
          <c:val>
            <c:numRef>
              <c:f>'QUESTION Q3'!$D$29:$E$29</c:f>
              <c:numCache>
                <c:formatCode>0.0</c:formatCode>
                <c:ptCount val="2"/>
                <c:pt idx="0">
                  <c:v>15.763748873356715</c:v>
                </c:pt>
              </c:numCache>
            </c:numRef>
          </c:val>
          <c:extLst>
            <c:ext xmlns:c16="http://schemas.microsoft.com/office/drawing/2014/chart" uri="{C3380CC4-5D6E-409C-BE32-E72D297353CC}">
              <c16:uniqueId val="{00000016-4330-43AB-AD28-C932571FFF4C}"/>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Q3'!$C$32</c:f>
              <c:strCache>
                <c:ptCount val="1"/>
                <c:pt idx="0">
                  <c:v>Employees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Q3'!$D$30:$E$30</c:f>
              <c:strCache>
                <c:ptCount val="2"/>
                <c:pt idx="0">
                  <c:v>Informal employment</c:v>
                </c:pt>
                <c:pt idx="1">
                  <c:v>Formal employment</c:v>
                </c:pt>
              </c:strCache>
            </c:strRef>
          </c:cat>
          <c:val>
            <c:numRef>
              <c:f>'QUESTION Q3'!$D$32:$E$32</c:f>
            </c:numRef>
          </c:val>
          <c:extLst>
            <c:ext xmlns:c16="http://schemas.microsoft.com/office/drawing/2014/chart" uri="{C3380CC4-5D6E-409C-BE32-E72D297353CC}">
              <c16:uniqueId val="{00000018-D6DB-46A9-A7F8-1F6FDBD8E567}"/>
            </c:ext>
          </c:extLst>
        </c:ser>
        <c:ser>
          <c:idx val="1"/>
          <c:order val="1"/>
          <c:tx>
            <c:strRef>
              <c:f>'QUESTION Q3'!$C$33</c:f>
              <c:strCache>
                <c:ptCount val="1"/>
                <c:pt idx="0">
                  <c:v>Employers</c:v>
                </c:pt>
              </c:strCache>
            </c:strRef>
          </c:tx>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Q3'!$D$30:$E$30</c:f>
              <c:strCache>
                <c:ptCount val="2"/>
                <c:pt idx="0">
                  <c:v>Informal employment</c:v>
                </c:pt>
                <c:pt idx="1">
                  <c:v>Formal employment</c:v>
                </c:pt>
              </c:strCache>
            </c:strRef>
          </c:cat>
          <c:val>
            <c:numRef>
              <c:f>'QUESTION Q3'!$D$33:$E$33</c:f>
            </c:numRef>
          </c:val>
          <c:extLst>
            <c:ext xmlns:c16="http://schemas.microsoft.com/office/drawing/2014/chart" uri="{C3380CC4-5D6E-409C-BE32-E72D297353CC}">
              <c16:uniqueId val="{0000001A-D6DB-46A9-A7F8-1F6FDBD8E567}"/>
            </c:ext>
          </c:extLst>
        </c:ser>
        <c:ser>
          <c:idx val="2"/>
          <c:order val="2"/>
          <c:tx>
            <c:strRef>
              <c:f>'QUESTION Q3'!$C$34</c:f>
              <c:strCache>
                <c:ptCount val="1"/>
                <c:pt idx="0">
                  <c:v>Own-account workers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Q3'!$D$30:$E$30</c:f>
              <c:strCache>
                <c:ptCount val="2"/>
                <c:pt idx="0">
                  <c:v>Informal employment</c:v>
                </c:pt>
                <c:pt idx="1">
                  <c:v>Formal employment</c:v>
                </c:pt>
              </c:strCache>
            </c:strRef>
          </c:cat>
          <c:val>
            <c:numRef>
              <c:f>'QUESTION Q3'!$D$34:$E$34</c:f>
            </c:numRef>
          </c:val>
          <c:extLst>
            <c:ext xmlns:c16="http://schemas.microsoft.com/office/drawing/2014/chart" uri="{C3380CC4-5D6E-409C-BE32-E72D297353CC}">
              <c16:uniqueId val="{0000001C-D6DB-46A9-A7F8-1F6FDBD8E567}"/>
            </c:ext>
          </c:extLst>
        </c:ser>
        <c:ser>
          <c:idx val="3"/>
          <c:order val="3"/>
          <c:tx>
            <c:strRef>
              <c:f>'QUESTION Q3'!$C$35</c:f>
              <c:strCache>
                <c:ptCount val="1"/>
                <c:pt idx="0">
                  <c:v>Contributing family workers</c:v>
                </c:pt>
              </c:strCache>
            </c:strRef>
          </c:tx>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Q3'!$D$30:$E$30</c:f>
              <c:strCache>
                <c:ptCount val="2"/>
                <c:pt idx="0">
                  <c:v>Informal employment</c:v>
                </c:pt>
                <c:pt idx="1">
                  <c:v>Formal employment</c:v>
                </c:pt>
              </c:strCache>
            </c:strRef>
          </c:cat>
          <c:val>
            <c:numRef>
              <c:f>'QUESTION Q3'!$D$35:$E$35</c:f>
            </c:numRef>
          </c:val>
          <c:extLst>
            <c:ext xmlns:c16="http://schemas.microsoft.com/office/drawing/2014/chart" uri="{C3380CC4-5D6E-409C-BE32-E72D297353CC}">
              <c16:uniqueId val="{0000001E-D6DB-46A9-A7F8-1F6FDBD8E567}"/>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Q3'!$C$38</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Q3'!$D$38:$E$38</c:f>
              <c:numCache>
                <c:formatCode>0.0</c:formatCode>
                <c:ptCount val="2"/>
                <c:pt idx="0">
                  <c:v>89.854030109354824</c:v>
                </c:pt>
                <c:pt idx="1">
                  <c:v>93.566969480715699</c:v>
                </c:pt>
              </c:numCache>
            </c:numRef>
          </c:val>
          <c:extLst>
            <c:ext xmlns:c15="http://schemas.microsoft.com/office/drawing/2012/chart" uri="{02D57815-91ED-43cb-92C2-25804820EDAC}">
              <c15:filteredCategoryTitle>
                <c15:cat>
                  <c:multiLvlStrRef>
                    <c:extLst>
                      <c:ext uri="{02D57815-91ED-43cb-92C2-25804820EDAC}">
                        <c15:formulaRef>
                          <c15:sqref>'QUESTION Q3'!$D$36:$E$36</c15:sqref>
                        </c15:formulaRef>
                      </c:ext>
                    </c:extLst>
                  </c:multiLvlStrRef>
                </c15:cat>
              </c15:filteredCategoryTitle>
            </c:ext>
            <c:ext xmlns:c16="http://schemas.microsoft.com/office/drawing/2014/chart" uri="{C3380CC4-5D6E-409C-BE32-E72D297353CC}">
              <c16:uniqueId val="{00000020-9A11-40AD-A446-91AAFF15A8EE}"/>
            </c:ext>
          </c:extLst>
        </c:ser>
        <c:ser>
          <c:idx val="1"/>
          <c:order val="1"/>
          <c:tx>
            <c:strRef>
              <c:f>'QUESTION Q3'!$C$39</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'QUESTION Q3'!$D$39:$E$39</c:f>
              <c:numCache>
                <c:formatCode>0.0</c:formatCode>
                <c:ptCount val="2"/>
                <c:pt idx="0">
                  <c:v>0.94643411739706096</c:v>
                </c:pt>
                <c:pt idx="1">
                  <c:v>3.5167576394648354</c:v>
                </c:pt>
              </c:numCache>
            </c:numRef>
          </c:val>
          <c:extLst>
            <c:ext xmlns:c15="http://schemas.microsoft.com/office/drawing/2012/chart" uri="{02D57815-91ED-43cb-92C2-25804820EDAC}">
              <c15:filteredCategoryTitle>
                <c15:cat>
                  <c:multiLvlStrRef>
                    <c:extLst>
                      <c:ext uri="{02D57815-91ED-43cb-92C2-25804820EDAC}">
                        <c15:formulaRef>
                          <c15:sqref>'QUESTION Q3'!$D$36:$E$36</c15:sqref>
                        </c15:formulaRef>
                      </c:ext>
                    </c:extLst>
                  </c:multiLvlStrRef>
                </c15:cat>
              </c15:filteredCategoryTitle>
            </c:ext>
            <c:ext xmlns:c16="http://schemas.microsoft.com/office/drawing/2014/chart" uri="{C3380CC4-5D6E-409C-BE32-E72D297353CC}">
              <c16:uniqueId val="{00000022-9A11-40AD-A446-91AAFF15A8EE}"/>
            </c:ext>
          </c:extLst>
        </c:ser>
        <c:ser>
          <c:idx val="2"/>
          <c:order val="2"/>
          <c:tx>
            <c:strRef>
              <c:f>'QUESTION Q3'!$C$40</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Q3'!$D$40:$E$40</c:f>
              <c:numCache>
                <c:formatCode>0.0</c:formatCode>
                <c:ptCount val="2"/>
                <c:pt idx="0">
                  <c:v>6.8882096212628934</c:v>
                </c:pt>
                <c:pt idx="1">
                  <c:v>2.9156299625179214</c:v>
                </c:pt>
              </c:numCache>
            </c:numRef>
          </c:val>
          <c:extLst>
            <c:ext xmlns:c15="http://schemas.microsoft.com/office/drawing/2012/chart" uri="{02D57815-91ED-43cb-92C2-25804820EDAC}">
              <c15:filteredCategoryTitle>
                <c15:cat>
                  <c:multiLvlStrRef>
                    <c:extLst>
                      <c:ext uri="{02D57815-91ED-43cb-92C2-25804820EDAC}">
                        <c15:formulaRef>
                          <c15:sqref>'QUESTION Q3'!$D$36:$E$36</c15:sqref>
                        </c15:formulaRef>
                      </c:ext>
                    </c:extLst>
                  </c:multiLvlStrRef>
                </c15:cat>
              </c15:filteredCategoryTitle>
            </c:ext>
            <c:ext xmlns:c16="http://schemas.microsoft.com/office/drawing/2014/chart" uri="{C3380CC4-5D6E-409C-BE32-E72D297353CC}">
              <c16:uniqueId val="{00000024-9A11-40AD-A446-91AAFF15A8EE}"/>
            </c:ext>
          </c:extLst>
        </c:ser>
        <c:ser>
          <c:idx val="3"/>
          <c:order val="3"/>
          <c:tx>
            <c:strRef>
              <c:f>'QUESTION Q3'!$C$41</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Q3'!$D$41:$E$41</c:f>
              <c:numCache>
                <c:formatCode>0.0</c:formatCode>
                <c:ptCount val="2"/>
                <c:pt idx="0">
                  <c:v>2.3096915507461953</c:v>
                </c:pt>
              </c:numCache>
            </c:numRef>
          </c:val>
          <c:extLst>
            <c:ext xmlns:c15="http://schemas.microsoft.com/office/drawing/2012/chart" uri="{02D57815-91ED-43cb-92C2-25804820EDAC}">
              <c15:filteredCategoryTitle>
                <c15:cat>
                  <c:multiLvlStrRef>
                    <c:extLst>
                      <c:ext uri="{02D57815-91ED-43cb-92C2-25804820EDAC}">
                        <c15:formulaRef>
                          <c15:sqref>'QUESTION Q3'!$D$36:$E$36</c15:sqref>
                        </c15:formulaRef>
                      </c:ext>
                    </c:extLst>
                  </c:multiLvlStrRef>
                </c15:cat>
              </c15:filteredCategoryTitle>
            </c:ext>
            <c:ext xmlns:c16="http://schemas.microsoft.com/office/drawing/2014/chart" uri="{C3380CC4-5D6E-409C-BE32-E72D297353CC}">
              <c16:uniqueId val="{00000026-9A11-40AD-A446-91AAFF15A8EE}"/>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Q3'!$C$44</c:f>
              <c:strCache>
                <c:ptCount val="1"/>
                <c:pt idx="0">
                  <c:v>Employees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Q3'!$D$42:$E$42</c:f>
              <c:strCache>
                <c:ptCount val="2"/>
                <c:pt idx="0">
                  <c:v>Informal employment</c:v>
                </c:pt>
                <c:pt idx="1">
                  <c:v>Formal employment</c:v>
                </c:pt>
              </c:strCache>
            </c:strRef>
          </c:cat>
          <c:val>
            <c:numRef>
              <c:f>'QUESTION Q3'!$D$44:$E$44</c:f>
            </c:numRef>
          </c:val>
          <c:extLst>
            <c:ext xmlns:c16="http://schemas.microsoft.com/office/drawing/2014/chart" uri="{C3380CC4-5D6E-409C-BE32-E72D297353CC}">
              <c16:uniqueId val="{00000028-E6FA-4113-8EEB-F6322B0B2A0F}"/>
            </c:ext>
          </c:extLst>
        </c:ser>
        <c:ser>
          <c:idx val="1"/>
          <c:order val="1"/>
          <c:tx>
            <c:strRef>
              <c:f>'QUESTION Q3'!$C$45</c:f>
              <c:strCache>
                <c:ptCount val="1"/>
                <c:pt idx="0">
                  <c:v>Employers</c:v>
                </c:pt>
              </c:strCache>
            </c:strRef>
          </c:tx>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Q3'!$D$42:$E$42</c:f>
              <c:strCache>
                <c:ptCount val="2"/>
                <c:pt idx="0">
                  <c:v>Informal employment</c:v>
                </c:pt>
                <c:pt idx="1">
                  <c:v>Formal employment</c:v>
                </c:pt>
              </c:strCache>
            </c:strRef>
          </c:cat>
          <c:val>
            <c:numRef>
              <c:f>'QUESTION Q3'!$D$45:$E$45</c:f>
            </c:numRef>
          </c:val>
          <c:extLst>
            <c:ext xmlns:c16="http://schemas.microsoft.com/office/drawing/2014/chart" uri="{C3380CC4-5D6E-409C-BE32-E72D297353CC}">
              <c16:uniqueId val="{0000002A-E6FA-4113-8EEB-F6322B0B2A0F}"/>
            </c:ext>
          </c:extLst>
        </c:ser>
        <c:ser>
          <c:idx val="2"/>
          <c:order val="2"/>
          <c:tx>
            <c:strRef>
              <c:f>'QUESTION Q3'!$C$46</c:f>
              <c:strCache>
                <c:ptCount val="1"/>
                <c:pt idx="0">
                  <c:v>Own-account workers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Q3'!$D$42:$E$42</c:f>
              <c:strCache>
                <c:ptCount val="2"/>
                <c:pt idx="0">
                  <c:v>Informal employment</c:v>
                </c:pt>
                <c:pt idx="1">
                  <c:v>Formal employment</c:v>
                </c:pt>
              </c:strCache>
            </c:strRef>
          </c:cat>
          <c:val>
            <c:numRef>
              <c:f>'QUESTION Q3'!$D$46:$E$46</c:f>
            </c:numRef>
          </c:val>
          <c:extLst>
            <c:ext xmlns:c16="http://schemas.microsoft.com/office/drawing/2014/chart" uri="{C3380CC4-5D6E-409C-BE32-E72D297353CC}">
              <c16:uniqueId val="{0000002C-E6FA-4113-8EEB-F6322B0B2A0F}"/>
            </c:ext>
          </c:extLst>
        </c:ser>
        <c:ser>
          <c:idx val="3"/>
          <c:order val="3"/>
          <c:tx>
            <c:strRef>
              <c:f>'QUESTION Q3'!$C$47</c:f>
              <c:strCache>
                <c:ptCount val="1"/>
                <c:pt idx="0">
                  <c:v>Contributing family workers</c:v>
                </c:pt>
              </c:strCache>
            </c:strRef>
          </c:tx>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Q3'!$D$42:$E$42</c:f>
              <c:strCache>
                <c:ptCount val="2"/>
                <c:pt idx="0">
                  <c:v>Informal employment</c:v>
                </c:pt>
                <c:pt idx="1">
                  <c:v>Formal employment</c:v>
                </c:pt>
              </c:strCache>
            </c:strRef>
          </c:cat>
          <c:val>
            <c:numRef>
              <c:f>'QUESTION Q3'!$D$47:$E$47</c:f>
            </c:numRef>
          </c:val>
          <c:extLst>
            <c:ext xmlns:c16="http://schemas.microsoft.com/office/drawing/2014/chart" uri="{C3380CC4-5D6E-409C-BE32-E72D297353CC}">
              <c16:uniqueId val="{0000002E-E6FA-4113-8EEB-F6322B0B2A0F}"/>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Q3'!$C$50</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Q3'!$D$50:$E$50</c:f>
              <c:numCache>
                <c:formatCode>0.0</c:formatCode>
                <c:ptCount val="2"/>
                <c:pt idx="0">
                  <c:v>43.015410180101782</c:v>
                </c:pt>
                <c:pt idx="1">
                  <c:v>83.062599263742001</c:v>
                </c:pt>
              </c:numCache>
            </c:numRef>
          </c:val>
          <c:extLst>
            <c:ext xmlns:c15="http://schemas.microsoft.com/office/drawing/2012/chart" uri="{02D57815-91ED-43cb-92C2-25804820EDAC}">
              <c15:filteredCategoryTitle>
                <c15:cat>
                  <c:multiLvlStrRef>
                    <c:extLst>
                      <c:ext uri="{02D57815-91ED-43cb-92C2-25804820EDAC}">
                        <c15:formulaRef>
                          <c15:sqref>'QUESTION Q3'!$D$48:$E$48</c15:sqref>
                        </c15:formulaRef>
                      </c:ext>
                    </c:extLst>
                  </c:multiLvlStrRef>
                </c15:cat>
              </c15:filteredCategoryTitle>
            </c:ext>
            <c:ext xmlns:c16="http://schemas.microsoft.com/office/drawing/2014/chart" uri="{C3380CC4-5D6E-409C-BE32-E72D297353CC}">
              <c16:uniqueId val="{00000030-58A9-4B05-B018-D66A56FFAD02}"/>
            </c:ext>
          </c:extLst>
        </c:ser>
        <c:ser>
          <c:idx val="1"/>
          <c:order val="1"/>
          <c:tx>
            <c:strRef>
              <c:f>'QUESTION Q3'!$C$51</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'QUESTION Q3'!$D$51:$E$51</c:f>
              <c:numCache>
                <c:formatCode>0.0</c:formatCode>
                <c:ptCount val="2"/>
                <c:pt idx="0">
                  <c:v>3.2975421783397976</c:v>
                </c:pt>
                <c:pt idx="1">
                  <c:v>4.2929604808427753</c:v>
                </c:pt>
              </c:numCache>
            </c:numRef>
          </c:val>
          <c:extLst>
            <c:ext xmlns:c15="http://schemas.microsoft.com/office/drawing/2012/chart" uri="{02D57815-91ED-43cb-92C2-25804820EDAC}">
              <c15:filteredCategoryTitle>
                <c15:cat>
                  <c:multiLvlStrRef>
                    <c:extLst>
                      <c:ext uri="{02D57815-91ED-43cb-92C2-25804820EDAC}">
                        <c15:formulaRef>
                          <c15:sqref>'QUESTION Q3'!$D$48:$E$48</c15:sqref>
                        </c15:formulaRef>
                      </c:ext>
                    </c:extLst>
                  </c:multiLvlStrRef>
                </c15:cat>
              </c15:filteredCategoryTitle>
            </c:ext>
            <c:ext xmlns:c16="http://schemas.microsoft.com/office/drawing/2014/chart" uri="{C3380CC4-5D6E-409C-BE32-E72D297353CC}">
              <c16:uniqueId val="{00000032-58A9-4B05-B018-D66A56FFAD02}"/>
            </c:ext>
          </c:extLst>
        </c:ser>
        <c:ser>
          <c:idx val="2"/>
          <c:order val="2"/>
          <c:tx>
            <c:strRef>
              <c:f>'QUESTION Q3'!$C$52</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Q3'!$D$52:$E$52</c:f>
              <c:numCache>
                <c:formatCode>0.0</c:formatCode>
                <c:ptCount val="2"/>
                <c:pt idx="0">
                  <c:v>40.288492323560064</c:v>
                </c:pt>
                <c:pt idx="1">
                  <c:v>12.644440255415223</c:v>
                </c:pt>
              </c:numCache>
            </c:numRef>
          </c:val>
          <c:extLst>
            <c:ext xmlns:c15="http://schemas.microsoft.com/office/drawing/2012/chart" uri="{02D57815-91ED-43cb-92C2-25804820EDAC}">
              <c15:filteredCategoryTitle>
                <c15:cat>
                  <c:multiLvlStrRef>
                    <c:extLst>
                      <c:ext uri="{02D57815-91ED-43cb-92C2-25804820EDAC}">
                        <c15:formulaRef>
                          <c15:sqref>'QUESTION Q3'!$D$48:$E$48</c15:sqref>
                        </c15:formulaRef>
                      </c:ext>
                    </c:extLst>
                  </c:multiLvlStrRef>
                </c15:cat>
              </c15:filteredCategoryTitle>
            </c:ext>
            <c:ext xmlns:c16="http://schemas.microsoft.com/office/drawing/2014/chart" uri="{C3380CC4-5D6E-409C-BE32-E72D297353CC}">
              <c16:uniqueId val="{00000034-58A9-4B05-B018-D66A56FFAD02}"/>
            </c:ext>
          </c:extLst>
        </c:ser>
        <c:ser>
          <c:idx val="3"/>
          <c:order val="3"/>
          <c:tx>
            <c:strRef>
              <c:f>'QUESTION Q3'!$C$53</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Q3'!$D$53:$E$53</c:f>
              <c:numCache>
                <c:formatCode>0.0</c:formatCode>
                <c:ptCount val="2"/>
                <c:pt idx="0">
                  <c:v>13.398555317998358</c:v>
                </c:pt>
              </c:numCache>
            </c:numRef>
          </c:val>
          <c:extLst>
            <c:ext xmlns:c15="http://schemas.microsoft.com/office/drawing/2012/chart" uri="{02D57815-91ED-43cb-92C2-25804820EDAC}">
              <c15:filteredCategoryTitle>
                <c15:cat>
                  <c:multiLvlStrRef>
                    <c:extLst>
                      <c:ext uri="{02D57815-91ED-43cb-92C2-25804820EDAC}">
                        <c15:formulaRef>
                          <c15:sqref>'QUESTION Q3'!$D$48:$E$48</c15:sqref>
                        </c15:formulaRef>
                      </c:ext>
                    </c:extLst>
                  </c:multiLvlStrRef>
                </c15:cat>
              </c15:filteredCategoryTitle>
            </c:ext>
            <c:ext xmlns:c16="http://schemas.microsoft.com/office/drawing/2014/chart" uri="{C3380CC4-5D6E-409C-BE32-E72D297353CC}">
              <c16:uniqueId val="{00000036-58A9-4B05-B018-D66A56FFAD02}"/>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Q3'!$C$56</c:f>
              <c:strCache>
                <c:ptCount val="1"/>
                <c:pt idx="0">
                  <c:v>Employees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Q3'!$D$54:$E$54</c:f>
              <c:strCache>
                <c:ptCount val="2"/>
                <c:pt idx="0">
                  <c:v>Informal employment</c:v>
                </c:pt>
                <c:pt idx="1">
                  <c:v>Formal employment</c:v>
                </c:pt>
              </c:strCache>
            </c:strRef>
          </c:cat>
          <c:val>
            <c:numRef>
              <c:f>'QUESTION Q3'!$D$56:$E$56</c:f>
            </c:numRef>
          </c:val>
          <c:extLst>
            <c:ext xmlns:c16="http://schemas.microsoft.com/office/drawing/2014/chart" uri="{C3380CC4-5D6E-409C-BE32-E72D297353CC}">
              <c16:uniqueId val="{00000038-56B8-4E5B-9F62-7EDE7ED29F71}"/>
            </c:ext>
          </c:extLst>
        </c:ser>
        <c:ser>
          <c:idx val="1"/>
          <c:order val="1"/>
          <c:tx>
            <c:strRef>
              <c:f>'QUESTION Q3'!$C$57</c:f>
              <c:strCache>
                <c:ptCount val="1"/>
                <c:pt idx="0">
                  <c:v>Employers</c:v>
                </c:pt>
              </c:strCache>
            </c:strRef>
          </c:tx>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Q3'!$D$54:$E$54</c:f>
              <c:strCache>
                <c:ptCount val="2"/>
                <c:pt idx="0">
                  <c:v>Informal employment</c:v>
                </c:pt>
                <c:pt idx="1">
                  <c:v>Formal employment</c:v>
                </c:pt>
              </c:strCache>
            </c:strRef>
          </c:cat>
          <c:val>
            <c:numRef>
              <c:f>'QUESTION Q3'!$D$57:$E$57</c:f>
            </c:numRef>
          </c:val>
          <c:extLst>
            <c:ext xmlns:c16="http://schemas.microsoft.com/office/drawing/2014/chart" uri="{C3380CC4-5D6E-409C-BE32-E72D297353CC}">
              <c16:uniqueId val="{0000003A-56B8-4E5B-9F62-7EDE7ED29F71}"/>
            </c:ext>
          </c:extLst>
        </c:ser>
        <c:ser>
          <c:idx val="2"/>
          <c:order val="2"/>
          <c:tx>
            <c:strRef>
              <c:f>'QUESTION Q3'!$C$58</c:f>
              <c:strCache>
                <c:ptCount val="1"/>
                <c:pt idx="0">
                  <c:v>Own-account workers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Q3'!$D$54:$E$54</c:f>
              <c:strCache>
                <c:ptCount val="2"/>
                <c:pt idx="0">
                  <c:v>Informal employment</c:v>
                </c:pt>
                <c:pt idx="1">
                  <c:v>Formal employment</c:v>
                </c:pt>
              </c:strCache>
            </c:strRef>
          </c:cat>
          <c:val>
            <c:numRef>
              <c:f>'QUESTION Q3'!$D$58:$E$58</c:f>
            </c:numRef>
          </c:val>
          <c:extLst>
            <c:ext xmlns:c16="http://schemas.microsoft.com/office/drawing/2014/chart" uri="{C3380CC4-5D6E-409C-BE32-E72D297353CC}">
              <c16:uniqueId val="{0000003C-56B8-4E5B-9F62-7EDE7ED29F71}"/>
            </c:ext>
          </c:extLst>
        </c:ser>
        <c:ser>
          <c:idx val="3"/>
          <c:order val="3"/>
          <c:tx>
            <c:strRef>
              <c:f>'QUESTION Q3'!$C$59</c:f>
              <c:strCache>
                <c:ptCount val="1"/>
                <c:pt idx="0">
                  <c:v>Contributing family workers</c:v>
                </c:pt>
              </c:strCache>
            </c:strRef>
          </c:tx>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Q3'!$D$54:$E$54</c:f>
              <c:strCache>
                <c:ptCount val="2"/>
                <c:pt idx="0">
                  <c:v>Informal employment</c:v>
                </c:pt>
                <c:pt idx="1">
                  <c:v>Formal employment</c:v>
                </c:pt>
              </c:strCache>
            </c:strRef>
          </c:cat>
          <c:val>
            <c:numRef>
              <c:f>'QUESTION Q3'!$D$59:$E$59</c:f>
            </c:numRef>
          </c:val>
          <c:extLst>
            <c:ext xmlns:c16="http://schemas.microsoft.com/office/drawing/2014/chart" uri="{C3380CC4-5D6E-409C-BE32-E72D297353CC}">
              <c16:uniqueId val="{0000003E-56B8-4E5B-9F62-7EDE7ED29F71}"/>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Q3'!$C$62</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Q3'!$D$62:$E$62</c:f>
              <c:numCache>
                <c:formatCode>0.0</c:formatCode>
                <c:ptCount val="2"/>
                <c:pt idx="0">
                  <c:v>51.05263157894737</c:v>
                </c:pt>
                <c:pt idx="1">
                  <c:v>95.029961226647856</c:v>
                </c:pt>
              </c:numCache>
            </c:numRef>
          </c:val>
          <c:extLst>
            <c:ext xmlns:c15="http://schemas.microsoft.com/office/drawing/2012/chart" uri="{02D57815-91ED-43cb-92C2-25804820EDAC}">
              <c15:filteredCategoryTitle>
                <c15:cat>
                  <c:multiLvlStrRef>
                    <c:extLst>
                      <c:ext uri="{02D57815-91ED-43cb-92C2-25804820EDAC}">
                        <c15:formulaRef>
                          <c15:sqref>'QUESTION Q3'!$D$60:$E$60</c15:sqref>
                        </c15:formulaRef>
                      </c:ext>
                    </c:extLst>
                  </c:multiLvlStrRef>
                </c15:cat>
              </c15:filteredCategoryTitle>
            </c:ext>
            <c:ext xmlns:c16="http://schemas.microsoft.com/office/drawing/2014/chart" uri="{C3380CC4-5D6E-409C-BE32-E72D297353CC}">
              <c16:uniqueId val="{00000040-1263-4911-85D9-E997E204B6BB}"/>
            </c:ext>
          </c:extLst>
        </c:ser>
        <c:ser>
          <c:idx val="1"/>
          <c:order val="1"/>
          <c:tx>
            <c:strRef>
              <c:f>'QUESTION Q3'!$C$63</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'QUESTION Q3'!$D$63:$E$63</c:f>
              <c:numCache>
                <c:formatCode>0.0</c:formatCode>
                <c:ptCount val="2"/>
                <c:pt idx="0">
                  <c:v>12.631578947368421</c:v>
                </c:pt>
                <c:pt idx="1">
                  <c:v>2.1149101163200563</c:v>
                </c:pt>
              </c:numCache>
            </c:numRef>
          </c:val>
          <c:extLst>
            <c:ext xmlns:c15="http://schemas.microsoft.com/office/drawing/2012/chart" uri="{02D57815-91ED-43cb-92C2-25804820EDAC}">
              <c15:filteredCategoryTitle>
                <c15:cat>
                  <c:multiLvlStrRef>
                    <c:extLst>
                      <c:ext uri="{02D57815-91ED-43cb-92C2-25804820EDAC}">
                        <c15:formulaRef>
                          <c15:sqref>'QUESTION Q3'!$D$60:$E$60</c15:sqref>
                        </c15:formulaRef>
                      </c:ext>
                    </c:extLst>
                  </c:multiLvlStrRef>
                </c15:cat>
              </c15:filteredCategoryTitle>
            </c:ext>
            <c:ext xmlns:c16="http://schemas.microsoft.com/office/drawing/2014/chart" uri="{C3380CC4-5D6E-409C-BE32-E72D297353CC}">
              <c16:uniqueId val="{00000042-1263-4911-85D9-E997E204B6BB}"/>
            </c:ext>
          </c:extLst>
        </c:ser>
        <c:ser>
          <c:idx val="2"/>
          <c:order val="2"/>
          <c:tx>
            <c:strRef>
              <c:f>'QUESTION Q3'!$C$64</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Q3'!$D$64:$E$64</c:f>
              <c:numCache>
                <c:formatCode>0.0</c:formatCode>
                <c:ptCount val="2"/>
                <c:pt idx="0">
                  <c:v>17.850877192982455</c:v>
                </c:pt>
                <c:pt idx="1">
                  <c:v>2.8727529080014098</c:v>
                </c:pt>
              </c:numCache>
            </c:numRef>
          </c:val>
          <c:extLst>
            <c:ext xmlns:c15="http://schemas.microsoft.com/office/drawing/2012/chart" uri="{02D57815-91ED-43cb-92C2-25804820EDAC}">
              <c15:filteredCategoryTitle>
                <c15:cat>
                  <c:multiLvlStrRef>
                    <c:extLst>
                      <c:ext uri="{02D57815-91ED-43cb-92C2-25804820EDAC}">
                        <c15:formulaRef>
                          <c15:sqref>'QUESTION Q3'!$D$60:$E$60</c15:sqref>
                        </c15:formulaRef>
                      </c:ext>
                    </c:extLst>
                  </c:multiLvlStrRef>
                </c15:cat>
              </c15:filteredCategoryTitle>
            </c:ext>
            <c:ext xmlns:c16="http://schemas.microsoft.com/office/drawing/2014/chart" uri="{C3380CC4-5D6E-409C-BE32-E72D297353CC}">
              <c16:uniqueId val="{00000044-1263-4911-85D9-E997E204B6BB}"/>
            </c:ext>
          </c:extLst>
        </c:ser>
        <c:ser>
          <c:idx val="3"/>
          <c:order val="3"/>
          <c:tx>
            <c:strRef>
              <c:f>'QUESTION Q3'!$C$65</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Q3'!$D$65:$E$65</c:f>
              <c:numCache>
                <c:formatCode>0.0</c:formatCode>
                <c:ptCount val="2"/>
                <c:pt idx="0">
                  <c:v>18.464912280701753</c:v>
                </c:pt>
              </c:numCache>
            </c:numRef>
          </c:val>
          <c:extLst>
            <c:ext xmlns:c15="http://schemas.microsoft.com/office/drawing/2012/chart" uri="{02D57815-91ED-43cb-92C2-25804820EDAC}">
              <c15:filteredCategoryTitle>
                <c15:cat>
                  <c:multiLvlStrRef>
                    <c:extLst>
                      <c:ext uri="{02D57815-91ED-43cb-92C2-25804820EDAC}">
                        <c15:formulaRef>
                          <c15:sqref>'QUESTION Q3'!$D$60:$E$60</c15:sqref>
                        </c15:formulaRef>
                      </c:ext>
                    </c:extLst>
                  </c:multiLvlStrRef>
                </c15:cat>
              </c15:filteredCategoryTitle>
            </c:ext>
            <c:ext xmlns:c16="http://schemas.microsoft.com/office/drawing/2014/chart" uri="{C3380CC4-5D6E-409C-BE32-E72D297353CC}">
              <c16:uniqueId val="{00000046-1263-4911-85D9-E997E204B6BB}"/>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Q3'!$C$68</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Q3'!$D$66:$E$66</c:f>
              <c:strCache>
                <c:ptCount val="2"/>
                <c:pt idx="0">
                  <c:v>Informal employment</c:v>
                </c:pt>
                <c:pt idx="1">
                  <c:v>Formal employment</c:v>
                </c:pt>
              </c:strCache>
            </c:strRef>
          </c:cat>
          <c:val>
            <c:numRef>
              <c:f>'QUESTION Q3'!$D$68:$E$68</c:f>
              <c:numCache>
                <c:formatCode>0.0</c:formatCode>
                <c:ptCount val="2"/>
                <c:pt idx="0">
                  <c:v>29.516134683437862</c:v>
                </c:pt>
                <c:pt idx="1">
                  <c:v>90.015515987977821</c:v>
                </c:pt>
              </c:numCache>
            </c:numRef>
          </c:val>
          <c:extLst>
            <c:ext xmlns:c16="http://schemas.microsoft.com/office/drawing/2014/chart" uri="{C3380CC4-5D6E-409C-BE32-E72D297353CC}">
              <c16:uniqueId val="{00000048-766D-4BDC-8C4F-7F80CC70013E}"/>
            </c:ext>
          </c:extLst>
        </c:ser>
        <c:ser>
          <c:idx val="1"/>
          <c:order val="1"/>
          <c:tx>
            <c:strRef>
              <c:f>'QUESTION Q3'!$C$69</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Q3'!$D$66:$E$66</c:f>
              <c:strCache>
                <c:ptCount val="2"/>
                <c:pt idx="0">
                  <c:v>Informal employment</c:v>
                </c:pt>
                <c:pt idx="1">
                  <c:v>Formal employment</c:v>
                </c:pt>
              </c:strCache>
            </c:strRef>
          </c:cat>
          <c:val>
            <c:numRef>
              <c:f>'QUESTION Q3'!$D$69:$E$69</c:f>
              <c:numCache>
                <c:formatCode>0.0</c:formatCode>
                <c:ptCount val="2"/>
                <c:pt idx="0">
                  <c:v>0.13103955712834167</c:v>
                </c:pt>
                <c:pt idx="1">
                  <c:v>2.0729576945194927</c:v>
                </c:pt>
              </c:numCache>
            </c:numRef>
          </c:val>
          <c:extLst>
            <c:ext xmlns:c16="http://schemas.microsoft.com/office/drawing/2014/chart" uri="{C3380CC4-5D6E-409C-BE32-E72D297353CC}">
              <c16:uniqueId val="{0000004A-766D-4BDC-8C4F-7F80CC70013E}"/>
            </c:ext>
          </c:extLst>
        </c:ser>
        <c:ser>
          <c:idx val="2"/>
          <c:order val="2"/>
          <c:tx>
            <c:strRef>
              <c:f>'QUESTION Q3'!$C$70</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Q3'!$D$66:$E$66</c:f>
              <c:strCache>
                <c:ptCount val="2"/>
                <c:pt idx="0">
                  <c:v>Informal employment</c:v>
                </c:pt>
                <c:pt idx="1">
                  <c:v>Formal employment</c:v>
                </c:pt>
              </c:strCache>
            </c:strRef>
          </c:cat>
          <c:val>
            <c:numRef>
              <c:f>'QUESTION Q3'!$D$70:$E$70</c:f>
              <c:numCache>
                <c:formatCode>0.0</c:formatCode>
                <c:ptCount val="2"/>
                <c:pt idx="0">
                  <c:v>27.670368942924213</c:v>
                </c:pt>
                <c:pt idx="1">
                  <c:v>7.9115263175026858</c:v>
                </c:pt>
              </c:numCache>
            </c:numRef>
          </c:val>
          <c:extLst>
            <c:ext xmlns:c16="http://schemas.microsoft.com/office/drawing/2014/chart" uri="{C3380CC4-5D6E-409C-BE32-E72D297353CC}">
              <c16:uniqueId val="{0000004C-766D-4BDC-8C4F-7F80CC70013E}"/>
            </c:ext>
          </c:extLst>
        </c:ser>
        <c:ser>
          <c:idx val="3"/>
          <c:order val="3"/>
          <c:tx>
            <c:strRef>
              <c:f>'QUESTION Q3'!$C$71</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Q3'!$D$66:$E$66</c:f>
              <c:strCache>
                <c:ptCount val="2"/>
                <c:pt idx="0">
                  <c:v>Informal employment</c:v>
                </c:pt>
                <c:pt idx="1">
                  <c:v>Formal employment</c:v>
                </c:pt>
              </c:strCache>
            </c:strRef>
          </c:cat>
          <c:val>
            <c:numRef>
              <c:f>'QUESTION Q3'!$D$71:$E$71</c:f>
              <c:numCache>
                <c:formatCode>0.0</c:formatCode>
                <c:ptCount val="2"/>
                <c:pt idx="0">
                  <c:v>42.682456816509585</c:v>
                </c:pt>
              </c:numCache>
            </c:numRef>
          </c:val>
          <c:extLst>
            <c:ext xmlns:c16="http://schemas.microsoft.com/office/drawing/2014/chart" uri="{C3380CC4-5D6E-409C-BE32-E72D297353CC}">
              <c16:uniqueId val="{0000004E-766D-4BDC-8C4F-7F80CC70013E}"/>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Q3'!$C$74</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Q3'!$D$72:$E$72</c:f>
              <c:strCache>
                <c:ptCount val="2"/>
                <c:pt idx="0">
                  <c:v>Informal employment</c:v>
                </c:pt>
                <c:pt idx="1">
                  <c:v>Formal employment</c:v>
                </c:pt>
              </c:strCache>
            </c:strRef>
          </c:cat>
          <c:val>
            <c:numRef>
              <c:f>'QUESTION Q3'!$D$74:$E$74</c:f>
              <c:numCache>
                <c:formatCode>0.0</c:formatCode>
                <c:ptCount val="2"/>
                <c:pt idx="0">
                  <c:v>15.442796090628658</c:v>
                </c:pt>
                <c:pt idx="1">
                  <c:v>87.287897841925869</c:v>
                </c:pt>
              </c:numCache>
            </c:numRef>
          </c:val>
          <c:extLst>
            <c:ext xmlns:c16="http://schemas.microsoft.com/office/drawing/2014/chart" uri="{C3380CC4-5D6E-409C-BE32-E72D297353CC}">
              <c16:uniqueId val="{00000050-B31E-4774-B2AD-0E516601DCE8}"/>
            </c:ext>
          </c:extLst>
        </c:ser>
        <c:ser>
          <c:idx val="1"/>
          <c:order val="1"/>
          <c:tx>
            <c:strRef>
              <c:f>'QUESTION Q3'!$C$75</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Q3'!$D$72:$E$72</c:f>
              <c:strCache>
                <c:ptCount val="2"/>
                <c:pt idx="0">
                  <c:v>Informal employment</c:v>
                </c:pt>
                <c:pt idx="1">
                  <c:v>Formal employment</c:v>
                </c:pt>
              </c:strCache>
            </c:strRef>
          </c:cat>
          <c:val>
            <c:numRef>
              <c:f>'QUESTION Q3'!$D$75:$E$75</c:f>
              <c:numCache>
                <c:formatCode>0.0</c:formatCode>
                <c:ptCount val="2"/>
                <c:pt idx="0">
                  <c:v>3.2745319550564549</c:v>
                </c:pt>
                <c:pt idx="1">
                  <c:v>3.6234994338072988</c:v>
                </c:pt>
              </c:numCache>
            </c:numRef>
          </c:val>
          <c:extLst>
            <c:ext xmlns:c16="http://schemas.microsoft.com/office/drawing/2014/chart" uri="{C3380CC4-5D6E-409C-BE32-E72D297353CC}">
              <c16:uniqueId val="{00000052-B31E-4774-B2AD-0E516601DCE8}"/>
            </c:ext>
          </c:extLst>
        </c:ser>
        <c:ser>
          <c:idx val="2"/>
          <c:order val="2"/>
          <c:tx>
            <c:strRef>
              <c:f>'QUESTION Q3'!$C$76</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Q3'!$D$72:$E$72</c:f>
              <c:strCache>
                <c:ptCount val="2"/>
                <c:pt idx="0">
                  <c:v>Informal employment</c:v>
                </c:pt>
                <c:pt idx="1">
                  <c:v>Formal employment</c:v>
                </c:pt>
              </c:strCache>
            </c:strRef>
          </c:cat>
          <c:val>
            <c:numRef>
              <c:f>'QUESTION Q3'!$D$76:$E$76</c:f>
              <c:numCache>
                <c:formatCode>0.0</c:formatCode>
                <c:ptCount val="2"/>
                <c:pt idx="0">
                  <c:v>62.336278010181331</c:v>
                </c:pt>
                <c:pt idx="1">
                  <c:v>9.0886027242668401</c:v>
                </c:pt>
              </c:numCache>
            </c:numRef>
          </c:val>
          <c:extLst>
            <c:ext xmlns:c16="http://schemas.microsoft.com/office/drawing/2014/chart" uri="{C3380CC4-5D6E-409C-BE32-E72D297353CC}">
              <c16:uniqueId val="{00000054-B31E-4774-B2AD-0E516601DCE8}"/>
            </c:ext>
          </c:extLst>
        </c:ser>
        <c:ser>
          <c:idx val="3"/>
          <c:order val="3"/>
          <c:tx>
            <c:strRef>
              <c:f>'QUESTION Q3'!$C$77</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Q3'!$D$72:$E$72</c:f>
              <c:strCache>
                <c:ptCount val="2"/>
                <c:pt idx="0">
                  <c:v>Informal employment</c:v>
                </c:pt>
                <c:pt idx="1">
                  <c:v>Formal employment</c:v>
                </c:pt>
              </c:strCache>
            </c:strRef>
          </c:cat>
          <c:val>
            <c:numRef>
              <c:f>'QUESTION Q3'!$D$77:$E$77</c:f>
              <c:numCache>
                <c:formatCode>0.0</c:formatCode>
                <c:ptCount val="2"/>
                <c:pt idx="0">
                  <c:v>18.94639394413355</c:v>
                </c:pt>
              </c:numCache>
            </c:numRef>
          </c:val>
          <c:extLst>
            <c:ext xmlns:c16="http://schemas.microsoft.com/office/drawing/2014/chart" uri="{C3380CC4-5D6E-409C-BE32-E72D297353CC}">
              <c16:uniqueId val="{00000056-B31E-4774-B2AD-0E516601DCE8}"/>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Q3'!$C$80</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Q3'!$D$78:$E$78</c:f>
              <c:strCache>
                <c:ptCount val="2"/>
                <c:pt idx="0">
                  <c:v>Informal employment</c:v>
                </c:pt>
                <c:pt idx="1">
                  <c:v>Formal employment</c:v>
                </c:pt>
              </c:strCache>
            </c:strRef>
          </c:cat>
          <c:val>
            <c:numRef>
              <c:f>'QUESTION Q3'!$D$80:$E$80</c:f>
              <c:numCache>
                <c:formatCode>0.0</c:formatCode>
                <c:ptCount val="2"/>
                <c:pt idx="0">
                  <c:v>46.194819262293983</c:v>
                </c:pt>
                <c:pt idx="1">
                  <c:v>48.723492080830269</c:v>
                </c:pt>
              </c:numCache>
            </c:numRef>
          </c:val>
          <c:extLst>
            <c:ext xmlns:c16="http://schemas.microsoft.com/office/drawing/2014/chart" uri="{C3380CC4-5D6E-409C-BE32-E72D297353CC}">
              <c16:uniqueId val="{00000058-BE52-4620-9FA3-6C349A3444F7}"/>
            </c:ext>
          </c:extLst>
        </c:ser>
        <c:ser>
          <c:idx val="1"/>
          <c:order val="1"/>
          <c:tx>
            <c:strRef>
              <c:f>'QUESTION Q3'!$C$81</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Q3'!$D$78:$E$78</c:f>
              <c:strCache>
                <c:ptCount val="2"/>
                <c:pt idx="0">
                  <c:v>Informal employment</c:v>
                </c:pt>
                <c:pt idx="1">
                  <c:v>Formal employment</c:v>
                </c:pt>
              </c:strCache>
            </c:strRef>
          </c:cat>
          <c:val>
            <c:numRef>
              <c:f>'QUESTION Q3'!$D$81:$E$81</c:f>
              <c:numCache>
                <c:formatCode>0.0</c:formatCode>
                <c:ptCount val="2"/>
                <c:pt idx="0">
                  <c:v>1.5247058162445581</c:v>
                </c:pt>
                <c:pt idx="1">
                  <c:v>10.461918183013443</c:v>
                </c:pt>
              </c:numCache>
            </c:numRef>
          </c:val>
          <c:extLst>
            <c:ext xmlns:c16="http://schemas.microsoft.com/office/drawing/2014/chart" uri="{C3380CC4-5D6E-409C-BE32-E72D297353CC}">
              <c16:uniqueId val="{0000005A-BE52-4620-9FA3-6C349A3444F7}"/>
            </c:ext>
          </c:extLst>
        </c:ser>
        <c:ser>
          <c:idx val="2"/>
          <c:order val="2"/>
          <c:tx>
            <c:strRef>
              <c:f>'QUESTION Q3'!$C$82</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Q3'!$D$78:$E$78</c:f>
              <c:strCache>
                <c:ptCount val="2"/>
                <c:pt idx="0">
                  <c:v>Informal employment</c:v>
                </c:pt>
                <c:pt idx="1">
                  <c:v>Formal employment</c:v>
                </c:pt>
              </c:strCache>
            </c:strRef>
          </c:cat>
          <c:val>
            <c:numRef>
              <c:f>'QUESTION Q3'!$D$82:$E$82</c:f>
              <c:numCache>
                <c:formatCode>0.0</c:formatCode>
                <c:ptCount val="2"/>
                <c:pt idx="0">
                  <c:v>36.339072979399553</c:v>
                </c:pt>
                <c:pt idx="1">
                  <c:v>40.814589736156286</c:v>
                </c:pt>
              </c:numCache>
            </c:numRef>
          </c:val>
          <c:extLst>
            <c:ext xmlns:c16="http://schemas.microsoft.com/office/drawing/2014/chart" uri="{C3380CC4-5D6E-409C-BE32-E72D297353CC}">
              <c16:uniqueId val="{0000005C-BE52-4620-9FA3-6C349A3444F7}"/>
            </c:ext>
          </c:extLst>
        </c:ser>
        <c:ser>
          <c:idx val="3"/>
          <c:order val="3"/>
          <c:tx>
            <c:strRef>
              <c:f>'QUESTION Q3'!$C$83</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Q3'!$D$78:$E$78</c:f>
              <c:strCache>
                <c:ptCount val="2"/>
                <c:pt idx="0">
                  <c:v>Informal employment</c:v>
                </c:pt>
                <c:pt idx="1">
                  <c:v>Formal employment</c:v>
                </c:pt>
              </c:strCache>
            </c:strRef>
          </c:cat>
          <c:val>
            <c:numRef>
              <c:f>'QUESTION Q3'!$D$83:$E$83</c:f>
              <c:numCache>
                <c:formatCode>0.0</c:formatCode>
                <c:ptCount val="2"/>
                <c:pt idx="0">
                  <c:v>15.9414019420619</c:v>
                </c:pt>
              </c:numCache>
            </c:numRef>
          </c:val>
          <c:extLst>
            <c:ext xmlns:c16="http://schemas.microsoft.com/office/drawing/2014/chart" uri="{C3380CC4-5D6E-409C-BE32-E72D297353CC}">
              <c16:uniqueId val="{0000005E-BE52-4620-9FA3-6C349A3444F7}"/>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Q3'!$C$86</c:f>
              <c:strCache>
                <c:ptCount val="1"/>
                <c:pt idx="0">
                  <c:v>Employees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Q3'!$D$84:$E$84</c:f>
              <c:strCache>
                <c:ptCount val="2"/>
                <c:pt idx="0">
                  <c:v>Informal employment</c:v>
                </c:pt>
                <c:pt idx="1">
                  <c:v>Formal employment</c:v>
                </c:pt>
              </c:strCache>
            </c:strRef>
          </c:cat>
          <c:val>
            <c:numRef>
              <c:f>'QUESTION Q3'!$D$86:$E$86</c:f>
            </c:numRef>
          </c:val>
          <c:extLst>
            <c:ext xmlns:c16="http://schemas.microsoft.com/office/drawing/2014/chart" uri="{C3380CC4-5D6E-409C-BE32-E72D297353CC}">
              <c16:uniqueId val="{00000060-10A4-48D8-827A-7427E1F9712B}"/>
            </c:ext>
          </c:extLst>
        </c:ser>
        <c:ser>
          <c:idx val="1"/>
          <c:order val="1"/>
          <c:tx>
            <c:strRef>
              <c:f>'QUESTION Q3'!$C$87</c:f>
              <c:strCache>
                <c:ptCount val="1"/>
                <c:pt idx="0">
                  <c:v>Employers</c:v>
                </c:pt>
              </c:strCache>
            </c:strRef>
          </c:tx>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Q3'!$D$84:$E$84</c:f>
              <c:strCache>
                <c:ptCount val="2"/>
                <c:pt idx="0">
                  <c:v>Informal employment</c:v>
                </c:pt>
                <c:pt idx="1">
                  <c:v>Formal employment</c:v>
                </c:pt>
              </c:strCache>
            </c:strRef>
          </c:cat>
          <c:val>
            <c:numRef>
              <c:f>'QUESTION Q3'!$D$87:$E$87</c:f>
            </c:numRef>
          </c:val>
          <c:extLst>
            <c:ext xmlns:c16="http://schemas.microsoft.com/office/drawing/2014/chart" uri="{C3380CC4-5D6E-409C-BE32-E72D297353CC}">
              <c16:uniqueId val="{00000062-10A4-48D8-827A-7427E1F9712B}"/>
            </c:ext>
          </c:extLst>
        </c:ser>
        <c:ser>
          <c:idx val="2"/>
          <c:order val="2"/>
          <c:tx>
            <c:strRef>
              <c:f>'QUESTION Q3'!$C$88</c:f>
              <c:strCache>
                <c:ptCount val="1"/>
                <c:pt idx="0">
                  <c:v>Own-account workers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Q3'!$D$84:$E$84</c:f>
              <c:strCache>
                <c:ptCount val="2"/>
                <c:pt idx="0">
                  <c:v>Informal employment</c:v>
                </c:pt>
                <c:pt idx="1">
                  <c:v>Formal employment</c:v>
                </c:pt>
              </c:strCache>
            </c:strRef>
          </c:cat>
          <c:val>
            <c:numRef>
              <c:f>'QUESTION Q3'!$D$88:$E$88</c:f>
            </c:numRef>
          </c:val>
          <c:extLst>
            <c:ext xmlns:c16="http://schemas.microsoft.com/office/drawing/2014/chart" uri="{C3380CC4-5D6E-409C-BE32-E72D297353CC}">
              <c16:uniqueId val="{00000064-10A4-48D8-827A-7427E1F9712B}"/>
            </c:ext>
          </c:extLst>
        </c:ser>
        <c:ser>
          <c:idx val="3"/>
          <c:order val="3"/>
          <c:tx>
            <c:strRef>
              <c:f>'QUESTION Q3'!$C$89</c:f>
              <c:strCache>
                <c:ptCount val="1"/>
                <c:pt idx="0">
                  <c:v>Contributing family workers</c:v>
                </c:pt>
              </c:strCache>
            </c:strRef>
          </c:tx>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Q3'!$D$84:$E$84</c:f>
              <c:strCache>
                <c:ptCount val="2"/>
                <c:pt idx="0">
                  <c:v>Informal employment</c:v>
                </c:pt>
                <c:pt idx="1">
                  <c:v>Formal employment</c:v>
                </c:pt>
              </c:strCache>
            </c:strRef>
          </c:cat>
          <c:val>
            <c:numRef>
              <c:f>'QUESTION Q3'!$D$89:$E$89</c:f>
            </c:numRef>
          </c:val>
          <c:extLst>
            <c:ext xmlns:c16="http://schemas.microsoft.com/office/drawing/2014/chart" uri="{C3380CC4-5D6E-409C-BE32-E72D297353CC}">
              <c16:uniqueId val="{00000066-10A4-48D8-827A-7427E1F9712B}"/>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Q3'!$C$92</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Q3'!$D$92:$E$92</c:f>
              <c:numCache>
                <c:formatCode>0.0</c:formatCode>
                <c:ptCount val="2"/>
                <c:pt idx="0">
                  <c:v>40.853811960077167</c:v>
                </c:pt>
                <c:pt idx="1">
                  <c:v>91.026415094339626</c:v>
                </c:pt>
              </c:numCache>
            </c:numRef>
          </c:val>
          <c:extLst>
            <c:ext xmlns:c15="http://schemas.microsoft.com/office/drawing/2012/chart" uri="{02D57815-91ED-43cb-92C2-25804820EDAC}">
              <c15:filteredCategoryTitle>
                <c15:cat>
                  <c:multiLvlStrRef>
                    <c:extLst>
                      <c:ext uri="{02D57815-91ED-43cb-92C2-25804820EDAC}">
                        <c15:formulaRef>
                          <c15:sqref>'QUESTION Q3'!$D$90:$E$90</c15:sqref>
                        </c15:formulaRef>
                      </c:ext>
                    </c:extLst>
                  </c:multiLvlStrRef>
                </c15:cat>
              </c15:filteredCategoryTitle>
            </c:ext>
            <c:ext xmlns:c16="http://schemas.microsoft.com/office/drawing/2014/chart" uri="{C3380CC4-5D6E-409C-BE32-E72D297353CC}">
              <c16:uniqueId val="{00000068-1F0D-448C-B916-DB2FD6443A46}"/>
            </c:ext>
          </c:extLst>
        </c:ser>
        <c:ser>
          <c:idx val="1"/>
          <c:order val="1"/>
          <c:tx>
            <c:strRef>
              <c:f>'QUESTION Q3'!$C$93</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'QUESTION Q3'!$D$93:$E$93</c:f>
              <c:numCache>
                <c:formatCode>0.0</c:formatCode>
                <c:ptCount val="2"/>
                <c:pt idx="0">
                  <c:v>1.8703346473203053</c:v>
                </c:pt>
                <c:pt idx="1">
                  <c:v>1.9471698113207547</c:v>
                </c:pt>
              </c:numCache>
            </c:numRef>
          </c:val>
          <c:extLst>
            <c:ext xmlns:c15="http://schemas.microsoft.com/office/drawing/2012/chart" uri="{02D57815-91ED-43cb-92C2-25804820EDAC}">
              <c15:filteredCategoryTitle>
                <c15:cat>
                  <c:multiLvlStrRef>
                    <c:extLst>
                      <c:ext uri="{02D57815-91ED-43cb-92C2-25804820EDAC}">
                        <c15:formulaRef>
                          <c15:sqref>'QUESTION Q3'!$D$90:$E$90</c15:sqref>
                        </c15:formulaRef>
                      </c:ext>
                    </c:extLst>
                  </c:multiLvlStrRef>
                </c15:cat>
              </c15:filteredCategoryTitle>
            </c:ext>
            <c:ext xmlns:c16="http://schemas.microsoft.com/office/drawing/2014/chart" uri="{C3380CC4-5D6E-409C-BE32-E72D297353CC}">
              <c16:uniqueId val="{0000006A-1F0D-448C-B916-DB2FD6443A46}"/>
            </c:ext>
          </c:extLst>
        </c:ser>
        <c:ser>
          <c:idx val="2"/>
          <c:order val="2"/>
          <c:tx>
            <c:strRef>
              <c:f>'QUESTION Q3'!$C$94</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Q3'!$D$94:$E$94</c:f>
              <c:numCache>
                <c:formatCode>0.0</c:formatCode>
                <c:ptCount val="2"/>
                <c:pt idx="0">
                  <c:v>42.967373983057954</c:v>
                </c:pt>
                <c:pt idx="1">
                  <c:v>7.0264150943396224</c:v>
                </c:pt>
              </c:numCache>
            </c:numRef>
          </c:val>
          <c:extLst>
            <c:ext xmlns:c15="http://schemas.microsoft.com/office/drawing/2012/chart" uri="{02D57815-91ED-43cb-92C2-25804820EDAC}">
              <c15:filteredCategoryTitle>
                <c15:cat>
                  <c:multiLvlStrRef>
                    <c:extLst>
                      <c:ext uri="{02D57815-91ED-43cb-92C2-25804820EDAC}">
                        <c15:formulaRef>
                          <c15:sqref>'QUESTION Q3'!$D$90:$E$90</c15:sqref>
                        </c15:formulaRef>
                      </c:ext>
                    </c:extLst>
                  </c:multiLvlStrRef>
                </c15:cat>
              </c15:filteredCategoryTitle>
            </c:ext>
            <c:ext xmlns:c16="http://schemas.microsoft.com/office/drawing/2014/chart" uri="{C3380CC4-5D6E-409C-BE32-E72D297353CC}">
              <c16:uniqueId val="{0000006C-1F0D-448C-B916-DB2FD6443A46}"/>
            </c:ext>
          </c:extLst>
        </c:ser>
        <c:ser>
          <c:idx val="3"/>
          <c:order val="3"/>
          <c:tx>
            <c:strRef>
              <c:f>'QUESTION Q3'!$C$95</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Q3'!$D$95:$E$95</c:f>
              <c:numCache>
                <c:formatCode>0.0</c:formatCode>
                <c:ptCount val="2"/>
                <c:pt idx="0">
                  <c:v>14.308479409544578</c:v>
                </c:pt>
              </c:numCache>
            </c:numRef>
          </c:val>
          <c:extLst>
            <c:ext xmlns:c15="http://schemas.microsoft.com/office/drawing/2012/chart" uri="{02D57815-91ED-43cb-92C2-25804820EDAC}">
              <c15:filteredCategoryTitle>
                <c15:cat>
                  <c:multiLvlStrRef>
                    <c:extLst>
                      <c:ext uri="{02D57815-91ED-43cb-92C2-25804820EDAC}">
                        <c15:formulaRef>
                          <c15:sqref>'QUESTION Q3'!$D$90:$E$90</c15:sqref>
                        </c15:formulaRef>
                      </c:ext>
                    </c:extLst>
                  </c:multiLvlStrRef>
                </c15:cat>
              </c15:filteredCategoryTitle>
            </c:ext>
            <c:ext xmlns:c16="http://schemas.microsoft.com/office/drawing/2014/chart" uri="{C3380CC4-5D6E-409C-BE32-E72D297353CC}">
              <c16:uniqueId val="{0000006E-1F0D-448C-B916-DB2FD6443A46}"/>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Q3'!$C$98</c:f>
              <c:strCache>
                <c:ptCount val="1"/>
                <c:pt idx="0">
                  <c:v>Employees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Q3'!$D$96:$E$96</c:f>
              <c:strCache>
                <c:ptCount val="2"/>
                <c:pt idx="0">
                  <c:v>Informal employment</c:v>
                </c:pt>
                <c:pt idx="1">
                  <c:v>Formal employment</c:v>
                </c:pt>
              </c:strCache>
            </c:strRef>
          </c:cat>
          <c:val>
            <c:numRef>
              <c:f>'QUESTION Q3'!$D$98:$E$98</c:f>
            </c:numRef>
          </c:val>
          <c:extLst>
            <c:ext xmlns:c16="http://schemas.microsoft.com/office/drawing/2014/chart" uri="{C3380CC4-5D6E-409C-BE32-E72D297353CC}">
              <c16:uniqueId val="{00000070-CA2D-4F1A-B5D7-B9648F9AA383}"/>
            </c:ext>
          </c:extLst>
        </c:ser>
        <c:ser>
          <c:idx val="1"/>
          <c:order val="1"/>
          <c:tx>
            <c:strRef>
              <c:f>'QUESTION Q3'!$C$99</c:f>
              <c:strCache>
                <c:ptCount val="1"/>
                <c:pt idx="0">
                  <c:v>Employers</c:v>
                </c:pt>
              </c:strCache>
            </c:strRef>
          </c:tx>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Q3'!$D$96:$E$96</c:f>
              <c:strCache>
                <c:ptCount val="2"/>
                <c:pt idx="0">
                  <c:v>Informal employment</c:v>
                </c:pt>
                <c:pt idx="1">
                  <c:v>Formal employment</c:v>
                </c:pt>
              </c:strCache>
            </c:strRef>
          </c:cat>
          <c:val>
            <c:numRef>
              <c:f>'QUESTION Q3'!$D$99:$E$99</c:f>
            </c:numRef>
          </c:val>
          <c:extLst>
            <c:ext xmlns:c16="http://schemas.microsoft.com/office/drawing/2014/chart" uri="{C3380CC4-5D6E-409C-BE32-E72D297353CC}">
              <c16:uniqueId val="{00000072-CA2D-4F1A-B5D7-B9648F9AA383}"/>
            </c:ext>
          </c:extLst>
        </c:ser>
        <c:ser>
          <c:idx val="2"/>
          <c:order val="2"/>
          <c:tx>
            <c:strRef>
              <c:f>'QUESTION Q3'!$C$100</c:f>
              <c:strCache>
                <c:ptCount val="1"/>
                <c:pt idx="0">
                  <c:v>Own-account workers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Q3'!$D$96:$E$96</c:f>
              <c:strCache>
                <c:ptCount val="2"/>
                <c:pt idx="0">
                  <c:v>Informal employment</c:v>
                </c:pt>
                <c:pt idx="1">
                  <c:v>Formal employment</c:v>
                </c:pt>
              </c:strCache>
            </c:strRef>
          </c:cat>
          <c:val>
            <c:numRef>
              <c:f>'QUESTION Q3'!$D$100:$E$100</c:f>
            </c:numRef>
          </c:val>
          <c:extLst>
            <c:ext xmlns:c16="http://schemas.microsoft.com/office/drawing/2014/chart" uri="{C3380CC4-5D6E-409C-BE32-E72D297353CC}">
              <c16:uniqueId val="{00000074-CA2D-4F1A-B5D7-B9648F9AA383}"/>
            </c:ext>
          </c:extLst>
        </c:ser>
        <c:ser>
          <c:idx val="3"/>
          <c:order val="3"/>
          <c:tx>
            <c:strRef>
              <c:f>'QUESTION Q3'!$C$101</c:f>
              <c:strCache>
                <c:ptCount val="1"/>
                <c:pt idx="0">
                  <c:v>Contributing family workers</c:v>
                </c:pt>
              </c:strCache>
            </c:strRef>
          </c:tx>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Q3'!$D$96:$E$96</c:f>
              <c:strCache>
                <c:ptCount val="2"/>
                <c:pt idx="0">
                  <c:v>Informal employment</c:v>
                </c:pt>
                <c:pt idx="1">
                  <c:v>Formal employment</c:v>
                </c:pt>
              </c:strCache>
            </c:strRef>
          </c:cat>
          <c:val>
            <c:numRef>
              <c:f>'QUESTION Q3'!$D$101:$E$101</c:f>
            </c:numRef>
          </c:val>
          <c:extLst>
            <c:ext xmlns:c16="http://schemas.microsoft.com/office/drawing/2014/chart" uri="{C3380CC4-5D6E-409C-BE32-E72D297353CC}">
              <c16:uniqueId val="{00000076-CA2D-4F1A-B5D7-B9648F9AA383}"/>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Q3'!$C$104</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Q3'!$D$104:$E$104</c:f>
              <c:numCache>
                <c:formatCode>0.0</c:formatCode>
                <c:ptCount val="2"/>
                <c:pt idx="0">
                  <c:v>25.316046926034435</c:v>
                </c:pt>
                <c:pt idx="1">
                  <c:v>85.949656614092689</c:v>
                </c:pt>
              </c:numCache>
            </c:numRef>
          </c:val>
          <c:extLst>
            <c:ext xmlns:c15="http://schemas.microsoft.com/office/drawing/2012/chart" uri="{02D57815-91ED-43cb-92C2-25804820EDAC}">
              <c15:filteredCategoryTitle>
                <c15:cat>
                  <c:multiLvlStrRef>
                    <c:extLst>
                      <c:ext uri="{02D57815-91ED-43cb-92C2-25804820EDAC}">
                        <c15:formulaRef>
                          <c15:sqref>'QUESTION Q3'!$D$102:$E$102</c15:sqref>
                        </c15:formulaRef>
                      </c:ext>
                    </c:extLst>
                  </c:multiLvlStrRef>
                </c15:cat>
              </c15:filteredCategoryTitle>
            </c:ext>
            <c:ext xmlns:c16="http://schemas.microsoft.com/office/drawing/2014/chart" uri="{C3380CC4-5D6E-409C-BE32-E72D297353CC}">
              <c16:uniqueId val="{00000078-2350-46D9-A36B-D1586EB2FC20}"/>
            </c:ext>
          </c:extLst>
        </c:ser>
        <c:ser>
          <c:idx val="1"/>
          <c:order val="1"/>
          <c:tx>
            <c:strRef>
              <c:f>'QUESTION Q3'!$C$105</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'QUESTION Q3'!$D$105:$E$105</c:f>
              <c:numCache>
                <c:formatCode>0.0</c:formatCode>
                <c:ptCount val="2"/>
                <c:pt idx="0">
                  <c:v>0.99547012257727741</c:v>
                </c:pt>
                <c:pt idx="1">
                  <c:v>3.1332659384440129</c:v>
                </c:pt>
              </c:numCache>
            </c:numRef>
          </c:val>
          <c:extLst>
            <c:ext xmlns:c15="http://schemas.microsoft.com/office/drawing/2012/chart" uri="{02D57815-91ED-43cb-92C2-25804820EDAC}">
              <c15:filteredCategoryTitle>
                <c15:cat>
                  <c:multiLvlStrRef>
                    <c:extLst>
                      <c:ext uri="{02D57815-91ED-43cb-92C2-25804820EDAC}">
                        <c15:formulaRef>
                          <c15:sqref>'QUESTION Q3'!$D$102:$E$102</c15:sqref>
                        </c15:formulaRef>
                      </c:ext>
                    </c:extLst>
                  </c:multiLvlStrRef>
                </c15:cat>
              </c15:filteredCategoryTitle>
            </c:ext>
            <c:ext xmlns:c16="http://schemas.microsoft.com/office/drawing/2014/chart" uri="{C3380CC4-5D6E-409C-BE32-E72D297353CC}">
              <c16:uniqueId val="{0000007A-2350-46D9-A36B-D1586EB2FC20}"/>
            </c:ext>
          </c:extLst>
        </c:ser>
        <c:ser>
          <c:idx val="2"/>
          <c:order val="2"/>
          <c:tx>
            <c:strRef>
              <c:f>'QUESTION Q3'!$C$106</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Q3'!$D$106:$E$106</c:f>
              <c:numCache>
                <c:formatCode>0.0</c:formatCode>
                <c:ptCount val="2"/>
                <c:pt idx="0">
                  <c:v>37.571017383457182</c:v>
                </c:pt>
                <c:pt idx="1">
                  <c:v>10.917375654938166</c:v>
                </c:pt>
              </c:numCache>
            </c:numRef>
          </c:val>
          <c:extLst>
            <c:ext xmlns:c15="http://schemas.microsoft.com/office/drawing/2012/chart" uri="{02D57815-91ED-43cb-92C2-25804820EDAC}">
              <c15:filteredCategoryTitle>
                <c15:cat>
                  <c:multiLvlStrRef>
                    <c:extLst>
                      <c:ext uri="{02D57815-91ED-43cb-92C2-25804820EDAC}">
                        <c15:formulaRef>
                          <c15:sqref>'QUESTION Q3'!$D$102:$E$102</c15:sqref>
                        </c15:formulaRef>
                      </c:ext>
                    </c:extLst>
                  </c:multiLvlStrRef>
                </c15:cat>
              </c15:filteredCategoryTitle>
            </c:ext>
            <c:ext xmlns:c16="http://schemas.microsoft.com/office/drawing/2014/chart" uri="{C3380CC4-5D6E-409C-BE32-E72D297353CC}">
              <c16:uniqueId val="{0000007C-2350-46D9-A36B-D1586EB2FC20}"/>
            </c:ext>
          </c:extLst>
        </c:ser>
        <c:ser>
          <c:idx val="3"/>
          <c:order val="3"/>
          <c:tx>
            <c:strRef>
              <c:f>'QUESTION Q3'!$C$107</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Q3'!$D$107:$E$107</c:f>
              <c:numCache>
                <c:formatCode>0.0</c:formatCode>
                <c:ptCount val="2"/>
                <c:pt idx="0">
                  <c:v>36.117512301423545</c:v>
                </c:pt>
              </c:numCache>
            </c:numRef>
          </c:val>
          <c:extLst>
            <c:ext xmlns:c15="http://schemas.microsoft.com/office/drawing/2012/chart" uri="{02D57815-91ED-43cb-92C2-25804820EDAC}">
              <c15:filteredCategoryTitle>
                <c15:cat>
                  <c:multiLvlStrRef>
                    <c:extLst>
                      <c:ext uri="{02D57815-91ED-43cb-92C2-25804820EDAC}">
                        <c15:formulaRef>
                          <c15:sqref>'QUESTION Q3'!$D$102:$E$102</c15:sqref>
                        </c15:formulaRef>
                      </c:ext>
                    </c:extLst>
                  </c:multiLvlStrRef>
                </c15:cat>
              </c15:filteredCategoryTitle>
            </c:ext>
            <c:ext xmlns:c16="http://schemas.microsoft.com/office/drawing/2014/chart" uri="{C3380CC4-5D6E-409C-BE32-E72D297353CC}">
              <c16:uniqueId val="{0000007E-2350-46D9-A36B-D1586EB2FC20}"/>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Q3'!$C$110</c:f>
              <c:strCache>
                <c:ptCount val="1"/>
                <c:pt idx="0">
                  <c:v>Employees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Q3'!$D$108:$E$108</c:f>
              <c:strCache>
                <c:ptCount val="2"/>
                <c:pt idx="0">
                  <c:v>Informal employment</c:v>
                </c:pt>
                <c:pt idx="1">
                  <c:v>Formal employment</c:v>
                </c:pt>
              </c:strCache>
            </c:strRef>
          </c:cat>
          <c:val>
            <c:numRef>
              <c:f>'QUESTION Q3'!$D$110:$E$110</c:f>
            </c:numRef>
          </c:val>
          <c:extLst>
            <c:ext xmlns:c16="http://schemas.microsoft.com/office/drawing/2014/chart" uri="{C3380CC4-5D6E-409C-BE32-E72D297353CC}">
              <c16:uniqueId val="{00000080-A912-4BF5-B567-CF6327A5AAB7}"/>
            </c:ext>
          </c:extLst>
        </c:ser>
        <c:ser>
          <c:idx val="1"/>
          <c:order val="1"/>
          <c:tx>
            <c:strRef>
              <c:f>'QUESTION Q3'!$C$111</c:f>
              <c:strCache>
                <c:ptCount val="1"/>
                <c:pt idx="0">
                  <c:v>Employers</c:v>
                </c:pt>
              </c:strCache>
            </c:strRef>
          </c:tx>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Q3'!$D$108:$E$108</c:f>
              <c:strCache>
                <c:ptCount val="2"/>
                <c:pt idx="0">
                  <c:v>Informal employment</c:v>
                </c:pt>
                <c:pt idx="1">
                  <c:v>Formal employment</c:v>
                </c:pt>
              </c:strCache>
            </c:strRef>
          </c:cat>
          <c:val>
            <c:numRef>
              <c:f>'QUESTION Q3'!$D$111:$E$111</c:f>
            </c:numRef>
          </c:val>
          <c:extLst>
            <c:ext xmlns:c16="http://schemas.microsoft.com/office/drawing/2014/chart" uri="{C3380CC4-5D6E-409C-BE32-E72D297353CC}">
              <c16:uniqueId val="{00000082-A912-4BF5-B567-CF6327A5AAB7}"/>
            </c:ext>
          </c:extLst>
        </c:ser>
        <c:ser>
          <c:idx val="2"/>
          <c:order val="2"/>
          <c:tx>
            <c:strRef>
              <c:f>'QUESTION Q3'!$C$112</c:f>
              <c:strCache>
                <c:ptCount val="1"/>
                <c:pt idx="0">
                  <c:v>Own-account workers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Q3'!$D$108:$E$108</c:f>
              <c:strCache>
                <c:ptCount val="2"/>
                <c:pt idx="0">
                  <c:v>Informal employment</c:v>
                </c:pt>
                <c:pt idx="1">
                  <c:v>Formal employment</c:v>
                </c:pt>
              </c:strCache>
            </c:strRef>
          </c:cat>
          <c:val>
            <c:numRef>
              <c:f>'QUESTION Q3'!$D$112:$E$112</c:f>
            </c:numRef>
          </c:val>
          <c:extLst>
            <c:ext xmlns:c16="http://schemas.microsoft.com/office/drawing/2014/chart" uri="{C3380CC4-5D6E-409C-BE32-E72D297353CC}">
              <c16:uniqueId val="{00000084-A912-4BF5-B567-CF6327A5AAB7}"/>
            </c:ext>
          </c:extLst>
        </c:ser>
        <c:ser>
          <c:idx val="3"/>
          <c:order val="3"/>
          <c:tx>
            <c:strRef>
              <c:f>'QUESTION Q3'!$C$113</c:f>
              <c:strCache>
                <c:ptCount val="1"/>
                <c:pt idx="0">
                  <c:v>Contributing family workers</c:v>
                </c:pt>
              </c:strCache>
            </c:strRef>
          </c:tx>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Q3'!$D$108:$E$108</c:f>
              <c:strCache>
                <c:ptCount val="2"/>
                <c:pt idx="0">
                  <c:v>Informal employment</c:v>
                </c:pt>
                <c:pt idx="1">
                  <c:v>Formal employment</c:v>
                </c:pt>
              </c:strCache>
            </c:strRef>
          </c:cat>
          <c:val>
            <c:numRef>
              <c:f>'QUESTION Q3'!$D$113:$E$113</c:f>
            </c:numRef>
          </c:val>
          <c:extLst>
            <c:ext xmlns:c16="http://schemas.microsoft.com/office/drawing/2014/chart" uri="{C3380CC4-5D6E-409C-BE32-E72D297353CC}">
              <c16:uniqueId val="{00000086-A912-4BF5-B567-CF6327A5AAB7}"/>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Q3'!$C$116</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Q3'!$D$116:$E$116</c:f>
              <c:numCache>
                <c:formatCode>0.0</c:formatCode>
                <c:ptCount val="2"/>
                <c:pt idx="0">
                  <c:v>54.006308361696028</c:v>
                </c:pt>
                <c:pt idx="1">
                  <c:v>92.936898734804274</c:v>
                </c:pt>
              </c:numCache>
            </c:numRef>
          </c:val>
          <c:extLst>
            <c:ext xmlns:c15="http://schemas.microsoft.com/office/drawing/2012/chart" uri="{02D57815-91ED-43cb-92C2-25804820EDAC}">
              <c15:filteredCategoryTitle>
                <c15:cat>
                  <c:multiLvlStrRef>
                    <c:extLst>
                      <c:ext uri="{02D57815-91ED-43cb-92C2-25804820EDAC}">
                        <c15:formulaRef>
                          <c15:sqref>'QUESTION Q3'!$D$114:$E$114</c15:sqref>
                        </c15:formulaRef>
                      </c:ext>
                    </c:extLst>
                  </c:multiLvlStrRef>
                </c15:cat>
              </c15:filteredCategoryTitle>
            </c:ext>
            <c:ext xmlns:c16="http://schemas.microsoft.com/office/drawing/2014/chart" uri="{C3380CC4-5D6E-409C-BE32-E72D297353CC}">
              <c16:uniqueId val="{00000090-CECB-4ABF-BFAF-E7B4ACA3B7D8}"/>
            </c:ext>
          </c:extLst>
        </c:ser>
        <c:ser>
          <c:idx val="1"/>
          <c:order val="1"/>
          <c:tx>
            <c:strRef>
              <c:f>'QUESTION Q3'!$C$117</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'QUESTION Q3'!$D$117:$E$117</c:f>
              <c:numCache>
                <c:formatCode>0.0</c:formatCode>
                <c:ptCount val="2"/>
                <c:pt idx="0">
                  <c:v>7.3057311341337225</c:v>
                </c:pt>
                <c:pt idx="1">
                  <c:v>0</c:v>
                </c:pt>
              </c:numCache>
            </c:numRef>
          </c:val>
          <c:extLst>
            <c:ext xmlns:c15="http://schemas.microsoft.com/office/drawing/2012/chart" uri="{02D57815-91ED-43cb-92C2-25804820EDAC}">
              <c15:filteredCategoryTitle>
                <c15:cat>
                  <c:multiLvlStrRef>
                    <c:extLst>
                      <c:ext uri="{02D57815-91ED-43cb-92C2-25804820EDAC}">
                        <c15:formulaRef>
                          <c15:sqref>'QUESTION Q3'!$D$114:$E$114</c15:sqref>
                        </c15:formulaRef>
                      </c:ext>
                    </c:extLst>
                  </c:multiLvlStrRef>
                </c15:cat>
              </c15:filteredCategoryTitle>
            </c:ext>
            <c:ext xmlns:c16="http://schemas.microsoft.com/office/drawing/2014/chart" uri="{C3380CC4-5D6E-409C-BE32-E72D297353CC}">
              <c16:uniqueId val="{00000092-CECB-4ABF-BFAF-E7B4ACA3B7D8}"/>
            </c:ext>
          </c:extLst>
        </c:ser>
        <c:ser>
          <c:idx val="2"/>
          <c:order val="2"/>
          <c:tx>
            <c:strRef>
              <c:f>'QUESTION Q3'!$C$118</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Q3'!$D$118:$E$118</c:f>
              <c:numCache>
                <c:formatCode>0.0</c:formatCode>
                <c:ptCount val="2"/>
                <c:pt idx="0">
                  <c:v>34.34691002480956</c:v>
                </c:pt>
                <c:pt idx="1">
                  <c:v>7.0631012651957246</c:v>
                </c:pt>
              </c:numCache>
            </c:numRef>
          </c:val>
          <c:extLst>
            <c:ext xmlns:c15="http://schemas.microsoft.com/office/drawing/2012/chart" uri="{02D57815-91ED-43cb-92C2-25804820EDAC}">
              <c15:filteredCategoryTitle>
                <c15:cat>
                  <c:multiLvlStrRef>
                    <c:extLst>
                      <c:ext uri="{02D57815-91ED-43cb-92C2-25804820EDAC}">
                        <c15:formulaRef>
                          <c15:sqref>'QUESTION Q3'!$D$114:$E$114</c15:sqref>
                        </c15:formulaRef>
                      </c:ext>
                    </c:extLst>
                  </c:multiLvlStrRef>
                </c15:cat>
              </c15:filteredCategoryTitle>
            </c:ext>
            <c:ext xmlns:c16="http://schemas.microsoft.com/office/drawing/2014/chart" uri="{C3380CC4-5D6E-409C-BE32-E72D297353CC}">
              <c16:uniqueId val="{00000094-CECB-4ABF-BFAF-E7B4ACA3B7D8}"/>
            </c:ext>
          </c:extLst>
        </c:ser>
        <c:ser>
          <c:idx val="3"/>
          <c:order val="3"/>
          <c:tx>
            <c:strRef>
              <c:f>'QUESTION Q3'!$C$119</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Q3'!$D$119:$E$119</c:f>
              <c:numCache>
                <c:formatCode>0.0</c:formatCode>
                <c:ptCount val="2"/>
                <c:pt idx="0">
                  <c:v>4.3385570557654187</c:v>
                </c:pt>
              </c:numCache>
            </c:numRef>
          </c:val>
          <c:extLst>
            <c:ext xmlns:c15="http://schemas.microsoft.com/office/drawing/2012/chart" uri="{02D57815-91ED-43cb-92C2-25804820EDAC}">
              <c15:filteredCategoryTitle>
                <c15:cat>
                  <c:multiLvlStrRef>
                    <c:extLst>
                      <c:ext uri="{02D57815-91ED-43cb-92C2-25804820EDAC}">
                        <c15:formulaRef>
                          <c15:sqref>'QUESTION Q3'!$D$114:$E$114</c15:sqref>
                        </c15:formulaRef>
                      </c:ext>
                    </c:extLst>
                  </c:multiLvlStrRef>
                </c15:cat>
              </c15:filteredCategoryTitle>
            </c:ext>
            <c:ext xmlns:c16="http://schemas.microsoft.com/office/drawing/2014/chart" uri="{C3380CC4-5D6E-409C-BE32-E72D297353CC}">
              <c16:uniqueId val="{00000096-CECB-4ABF-BFAF-E7B4ACA3B7D8}"/>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Q3'!$C$122</c:f>
              <c:strCache>
                <c:ptCount val="1"/>
                <c:pt idx="0">
                  <c:v>Employees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Q3'!$D$120:$E$120</c:f>
              <c:strCache>
                <c:ptCount val="2"/>
                <c:pt idx="0">
                  <c:v>Informal employment</c:v>
                </c:pt>
                <c:pt idx="1">
                  <c:v>Formal employment</c:v>
                </c:pt>
              </c:strCache>
            </c:strRef>
          </c:cat>
          <c:val>
            <c:numRef>
              <c:f>'QUESTION Q3'!$D$122:$E$122</c:f>
            </c:numRef>
          </c:val>
          <c:extLst>
            <c:ext xmlns:c16="http://schemas.microsoft.com/office/drawing/2014/chart" uri="{C3380CC4-5D6E-409C-BE32-E72D297353CC}">
              <c16:uniqueId val="{00000088-6489-4571-88D5-C3E2CA4019E7}"/>
            </c:ext>
          </c:extLst>
        </c:ser>
        <c:ser>
          <c:idx val="1"/>
          <c:order val="1"/>
          <c:tx>
            <c:strRef>
              <c:f>'QUESTION Q3'!$C$123</c:f>
              <c:strCache>
                <c:ptCount val="1"/>
                <c:pt idx="0">
                  <c:v>Employers</c:v>
                </c:pt>
              </c:strCache>
            </c:strRef>
          </c:tx>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Q3'!$D$120:$E$120</c:f>
              <c:strCache>
                <c:ptCount val="2"/>
                <c:pt idx="0">
                  <c:v>Informal employment</c:v>
                </c:pt>
                <c:pt idx="1">
                  <c:v>Formal employment</c:v>
                </c:pt>
              </c:strCache>
            </c:strRef>
          </c:cat>
          <c:val>
            <c:numRef>
              <c:f>'QUESTION Q3'!$D$123:$E$123</c:f>
            </c:numRef>
          </c:val>
          <c:extLst>
            <c:ext xmlns:c16="http://schemas.microsoft.com/office/drawing/2014/chart" uri="{C3380CC4-5D6E-409C-BE32-E72D297353CC}">
              <c16:uniqueId val="{0000008A-6489-4571-88D5-C3E2CA4019E7}"/>
            </c:ext>
          </c:extLst>
        </c:ser>
        <c:ser>
          <c:idx val="2"/>
          <c:order val="2"/>
          <c:tx>
            <c:strRef>
              <c:f>'QUESTION Q3'!$C$124</c:f>
              <c:strCache>
                <c:ptCount val="1"/>
                <c:pt idx="0">
                  <c:v>Own-account workers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Q3'!$D$120:$E$120</c:f>
              <c:strCache>
                <c:ptCount val="2"/>
                <c:pt idx="0">
                  <c:v>Informal employment</c:v>
                </c:pt>
                <c:pt idx="1">
                  <c:v>Formal employment</c:v>
                </c:pt>
              </c:strCache>
            </c:strRef>
          </c:cat>
          <c:val>
            <c:numRef>
              <c:f>'QUESTION Q3'!$D$124:$E$124</c:f>
            </c:numRef>
          </c:val>
          <c:extLst>
            <c:ext xmlns:c16="http://schemas.microsoft.com/office/drawing/2014/chart" uri="{C3380CC4-5D6E-409C-BE32-E72D297353CC}">
              <c16:uniqueId val="{0000008C-6489-4571-88D5-C3E2CA4019E7}"/>
            </c:ext>
          </c:extLst>
        </c:ser>
        <c:ser>
          <c:idx val="3"/>
          <c:order val="3"/>
          <c:tx>
            <c:strRef>
              <c:f>'QUESTION Q3'!$C$125</c:f>
              <c:strCache>
                <c:ptCount val="1"/>
                <c:pt idx="0">
                  <c:v>Contributing family workers</c:v>
                </c:pt>
              </c:strCache>
            </c:strRef>
          </c:tx>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Q3'!$D$120:$E$120</c:f>
              <c:strCache>
                <c:ptCount val="2"/>
                <c:pt idx="0">
                  <c:v>Informal employment</c:v>
                </c:pt>
                <c:pt idx="1">
                  <c:v>Formal employment</c:v>
                </c:pt>
              </c:strCache>
            </c:strRef>
          </c:cat>
          <c:val>
            <c:numRef>
              <c:f>'QUESTION Q3'!$D$125:$E$125</c:f>
            </c:numRef>
          </c:val>
          <c:extLst>
            <c:ext xmlns:c16="http://schemas.microsoft.com/office/drawing/2014/chart" uri="{C3380CC4-5D6E-409C-BE32-E72D297353CC}">
              <c16:uniqueId val="{0000008E-6489-4571-88D5-C3E2CA4019E7}"/>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Q3'!$C$128</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Q3'!$D$128:$E$128</c:f>
              <c:numCache>
                <c:formatCode>0.0</c:formatCode>
                <c:ptCount val="2"/>
                <c:pt idx="0">
                  <c:v>38.114754098360656</c:v>
                </c:pt>
                <c:pt idx="1">
                  <c:v>97.768357062869939</c:v>
                </c:pt>
              </c:numCache>
            </c:numRef>
          </c:val>
          <c:extLst>
            <c:ext xmlns:c15="http://schemas.microsoft.com/office/drawing/2012/chart" uri="{02D57815-91ED-43cb-92C2-25804820EDAC}">
              <c15:filteredCategoryTitle>
                <c15:cat>
                  <c:multiLvlStrRef>
                    <c:extLst>
                      <c:ext uri="{02D57815-91ED-43cb-92C2-25804820EDAC}">
                        <c15:formulaRef>
                          <c15:sqref>'QUESTION Q3'!$D$126:$E$126</c15:sqref>
                        </c15:formulaRef>
                      </c:ext>
                    </c:extLst>
                  </c:multiLvlStrRef>
                </c15:cat>
              </c15:filteredCategoryTitle>
            </c:ext>
            <c:ext xmlns:c16="http://schemas.microsoft.com/office/drawing/2014/chart" uri="{C3380CC4-5D6E-409C-BE32-E72D297353CC}">
              <c16:uniqueId val="{00000098-E0E5-4B52-AB41-08A5485B5AD8}"/>
            </c:ext>
          </c:extLst>
        </c:ser>
        <c:ser>
          <c:idx val="1"/>
          <c:order val="1"/>
          <c:tx>
            <c:strRef>
              <c:f>'QUESTION Q3'!$C$129</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'QUESTION Q3'!$D$129:$E$129</c:f>
              <c:numCache>
                <c:formatCode>0.0</c:formatCode>
                <c:ptCount val="2"/>
                <c:pt idx="0">
                  <c:v>0</c:v>
                </c:pt>
                <c:pt idx="1">
                  <c:v>1.2478003519436891</c:v>
                </c:pt>
              </c:numCache>
            </c:numRef>
          </c:val>
          <c:extLst>
            <c:ext xmlns:c15="http://schemas.microsoft.com/office/drawing/2012/chart" uri="{02D57815-91ED-43cb-92C2-25804820EDAC}">
              <c15:filteredCategoryTitle>
                <c15:cat>
                  <c:multiLvlStrRef>
                    <c:extLst>
                      <c:ext uri="{02D57815-91ED-43cb-92C2-25804820EDAC}">
                        <c15:formulaRef>
                          <c15:sqref>'QUESTION Q3'!$D$126:$E$126</c15:sqref>
                        </c15:formulaRef>
                      </c:ext>
                    </c:extLst>
                  </c:multiLvlStrRef>
                </c15:cat>
              </c15:filteredCategoryTitle>
            </c:ext>
            <c:ext xmlns:c16="http://schemas.microsoft.com/office/drawing/2014/chart" uri="{C3380CC4-5D6E-409C-BE32-E72D297353CC}">
              <c16:uniqueId val="{0000009A-E0E5-4B52-AB41-08A5485B5AD8}"/>
            </c:ext>
          </c:extLst>
        </c:ser>
        <c:ser>
          <c:idx val="2"/>
          <c:order val="2"/>
          <c:tx>
            <c:strRef>
              <c:f>'QUESTION Q3'!$C$130</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Q3'!$D$130:$E$130</c:f>
              <c:numCache>
                <c:formatCode>0.0</c:formatCode>
                <c:ptCount val="2"/>
                <c:pt idx="0">
                  <c:v>50.300546448087438</c:v>
                </c:pt>
                <c:pt idx="1">
                  <c:v>0.98384258518637024</c:v>
                </c:pt>
              </c:numCache>
            </c:numRef>
          </c:val>
          <c:extLst>
            <c:ext xmlns:c15="http://schemas.microsoft.com/office/drawing/2012/chart" uri="{02D57815-91ED-43cb-92C2-25804820EDAC}">
              <c15:filteredCategoryTitle>
                <c15:cat>
                  <c:multiLvlStrRef>
                    <c:extLst>
                      <c:ext uri="{02D57815-91ED-43cb-92C2-25804820EDAC}">
                        <c15:formulaRef>
                          <c15:sqref>'QUESTION Q3'!$D$126:$E$126</c15:sqref>
                        </c15:formulaRef>
                      </c:ext>
                    </c:extLst>
                  </c:multiLvlStrRef>
                </c15:cat>
              </c15:filteredCategoryTitle>
            </c:ext>
            <c:ext xmlns:c16="http://schemas.microsoft.com/office/drawing/2014/chart" uri="{C3380CC4-5D6E-409C-BE32-E72D297353CC}">
              <c16:uniqueId val="{0000009C-E0E5-4B52-AB41-08A5485B5AD8}"/>
            </c:ext>
          </c:extLst>
        </c:ser>
        <c:ser>
          <c:idx val="3"/>
          <c:order val="3"/>
          <c:tx>
            <c:strRef>
              <c:f>'QUESTION Q3'!$C$131</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Q3'!$D$131:$E$131</c:f>
              <c:numCache>
                <c:formatCode>0.0</c:formatCode>
                <c:ptCount val="2"/>
                <c:pt idx="0">
                  <c:v>11.584699453551913</c:v>
                </c:pt>
              </c:numCache>
            </c:numRef>
          </c:val>
          <c:extLst>
            <c:ext xmlns:c15="http://schemas.microsoft.com/office/drawing/2012/chart" uri="{02D57815-91ED-43cb-92C2-25804820EDAC}">
              <c15:filteredCategoryTitle>
                <c15:cat>
                  <c:multiLvlStrRef>
                    <c:extLst>
                      <c:ext uri="{02D57815-91ED-43cb-92C2-25804820EDAC}">
                        <c15:formulaRef>
                          <c15:sqref>'QUESTION Q3'!$D$126:$E$126</c15:sqref>
                        </c15:formulaRef>
                      </c:ext>
                    </c:extLst>
                  </c:multiLvlStrRef>
                </c15:cat>
              </c15:filteredCategoryTitle>
            </c:ext>
            <c:ext xmlns:c16="http://schemas.microsoft.com/office/drawing/2014/chart" uri="{C3380CC4-5D6E-409C-BE32-E72D297353CC}">
              <c16:uniqueId val="{0000009E-E0E5-4B52-AB41-08A5485B5AD8}"/>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Q3'!$C$134</c:f>
              <c:strCache>
                <c:ptCount val="1"/>
                <c:pt idx="0">
                  <c:v>Employees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Q3'!$D$132:$E$132</c:f>
              <c:strCache>
                <c:ptCount val="2"/>
                <c:pt idx="0">
                  <c:v>Informal employment</c:v>
                </c:pt>
                <c:pt idx="1">
                  <c:v>Formal employment</c:v>
                </c:pt>
              </c:strCache>
            </c:strRef>
          </c:cat>
          <c:val>
            <c:numRef>
              <c:f>'QUESTION Q3'!$D$134:$E$134</c:f>
            </c:numRef>
          </c:val>
          <c:extLst>
            <c:ext xmlns:c16="http://schemas.microsoft.com/office/drawing/2014/chart" uri="{C3380CC4-5D6E-409C-BE32-E72D297353CC}">
              <c16:uniqueId val="{000000A0-096D-496E-9372-D11280627DD3}"/>
            </c:ext>
          </c:extLst>
        </c:ser>
        <c:ser>
          <c:idx val="1"/>
          <c:order val="1"/>
          <c:tx>
            <c:strRef>
              <c:f>'QUESTION Q3'!$C$135</c:f>
              <c:strCache>
                <c:ptCount val="1"/>
                <c:pt idx="0">
                  <c:v>Employers</c:v>
                </c:pt>
              </c:strCache>
            </c:strRef>
          </c:tx>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Q3'!$D$132:$E$132</c:f>
              <c:strCache>
                <c:ptCount val="2"/>
                <c:pt idx="0">
                  <c:v>Informal employment</c:v>
                </c:pt>
                <c:pt idx="1">
                  <c:v>Formal employment</c:v>
                </c:pt>
              </c:strCache>
            </c:strRef>
          </c:cat>
          <c:val>
            <c:numRef>
              <c:f>'QUESTION Q3'!$D$135:$E$135</c:f>
            </c:numRef>
          </c:val>
          <c:extLst>
            <c:ext xmlns:c16="http://schemas.microsoft.com/office/drawing/2014/chart" uri="{C3380CC4-5D6E-409C-BE32-E72D297353CC}">
              <c16:uniqueId val="{000000A2-096D-496E-9372-D11280627DD3}"/>
            </c:ext>
          </c:extLst>
        </c:ser>
        <c:ser>
          <c:idx val="2"/>
          <c:order val="2"/>
          <c:tx>
            <c:strRef>
              <c:f>'QUESTION Q3'!$C$136</c:f>
              <c:strCache>
                <c:ptCount val="1"/>
                <c:pt idx="0">
                  <c:v>Own-account workers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Q3'!$D$132:$E$132</c:f>
              <c:strCache>
                <c:ptCount val="2"/>
                <c:pt idx="0">
                  <c:v>Informal employment</c:v>
                </c:pt>
                <c:pt idx="1">
                  <c:v>Formal employment</c:v>
                </c:pt>
              </c:strCache>
            </c:strRef>
          </c:cat>
          <c:val>
            <c:numRef>
              <c:f>'QUESTION Q3'!$D$136:$E$136</c:f>
            </c:numRef>
          </c:val>
          <c:extLst>
            <c:ext xmlns:c16="http://schemas.microsoft.com/office/drawing/2014/chart" uri="{C3380CC4-5D6E-409C-BE32-E72D297353CC}">
              <c16:uniqueId val="{000000A4-096D-496E-9372-D11280627DD3}"/>
            </c:ext>
          </c:extLst>
        </c:ser>
        <c:ser>
          <c:idx val="3"/>
          <c:order val="3"/>
          <c:tx>
            <c:strRef>
              <c:f>'QUESTION Q3'!$C$137</c:f>
              <c:strCache>
                <c:ptCount val="1"/>
                <c:pt idx="0">
                  <c:v>Contributing family workers</c:v>
                </c:pt>
              </c:strCache>
            </c:strRef>
          </c:tx>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Q3'!$D$132:$E$132</c:f>
              <c:strCache>
                <c:ptCount val="2"/>
                <c:pt idx="0">
                  <c:v>Informal employment</c:v>
                </c:pt>
                <c:pt idx="1">
                  <c:v>Formal employment</c:v>
                </c:pt>
              </c:strCache>
            </c:strRef>
          </c:cat>
          <c:val>
            <c:numRef>
              <c:f>'QUESTION Q3'!$D$137:$E$137</c:f>
            </c:numRef>
          </c:val>
          <c:extLst>
            <c:ext xmlns:c16="http://schemas.microsoft.com/office/drawing/2014/chart" uri="{C3380CC4-5D6E-409C-BE32-E72D297353CC}">
              <c16:uniqueId val="{000000A6-096D-496E-9372-D11280627DD3}"/>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Q3'!$C$140</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Q3'!$D$140:$E$140</c:f>
              <c:numCache>
                <c:formatCode>0.0</c:formatCode>
                <c:ptCount val="2"/>
                <c:pt idx="0">
                  <c:v>22.607418900202671</c:v>
                </c:pt>
                <c:pt idx="1">
                  <c:v>86.178365530430412</c:v>
                </c:pt>
              </c:numCache>
            </c:numRef>
          </c:val>
          <c:extLst>
            <c:ext xmlns:c15="http://schemas.microsoft.com/office/drawing/2012/chart" uri="{02D57815-91ED-43cb-92C2-25804820EDAC}">
              <c15:filteredCategoryTitle>
                <c15:cat>
                  <c:multiLvlStrRef>
                    <c:extLst>
                      <c:ext uri="{02D57815-91ED-43cb-92C2-25804820EDAC}">
                        <c15:formulaRef>
                          <c15:sqref>'QUESTION Q3'!$D$138:$E$138</c15:sqref>
                        </c15:formulaRef>
                      </c:ext>
                    </c:extLst>
                  </c:multiLvlStrRef>
                </c15:cat>
              </c15:filteredCategoryTitle>
            </c:ext>
            <c:ext xmlns:c16="http://schemas.microsoft.com/office/drawing/2014/chart" uri="{C3380CC4-5D6E-409C-BE32-E72D297353CC}">
              <c16:uniqueId val="{000000A8-C42E-4E71-BC70-E59EAFBE0CB7}"/>
            </c:ext>
          </c:extLst>
        </c:ser>
        <c:ser>
          <c:idx val="1"/>
          <c:order val="1"/>
          <c:tx>
            <c:strRef>
              <c:f>'QUESTION Q3'!$C$141</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'QUESTION Q3'!$D$141:$E$141</c:f>
              <c:numCache>
                <c:formatCode>0.0</c:formatCode>
                <c:ptCount val="2"/>
                <c:pt idx="0">
                  <c:v>2.2042248658659918</c:v>
                </c:pt>
                <c:pt idx="1">
                  <c:v>3.3524912723299547</c:v>
                </c:pt>
              </c:numCache>
            </c:numRef>
          </c:val>
          <c:extLst>
            <c:ext xmlns:c15="http://schemas.microsoft.com/office/drawing/2012/chart" uri="{02D57815-91ED-43cb-92C2-25804820EDAC}">
              <c15:filteredCategoryTitle>
                <c15:cat>
                  <c:multiLvlStrRef>
                    <c:extLst>
                      <c:ext uri="{02D57815-91ED-43cb-92C2-25804820EDAC}">
                        <c15:formulaRef>
                          <c15:sqref>'QUESTION Q3'!$D$138:$E$138</c15:sqref>
                        </c15:formulaRef>
                      </c:ext>
                    </c:extLst>
                  </c:multiLvlStrRef>
                </c15:cat>
              </c15:filteredCategoryTitle>
            </c:ext>
            <c:ext xmlns:c16="http://schemas.microsoft.com/office/drawing/2014/chart" uri="{C3380CC4-5D6E-409C-BE32-E72D297353CC}">
              <c16:uniqueId val="{000000AA-C42E-4E71-BC70-E59EAFBE0CB7}"/>
            </c:ext>
          </c:extLst>
        </c:ser>
        <c:ser>
          <c:idx val="2"/>
          <c:order val="2"/>
          <c:tx>
            <c:strRef>
              <c:f>'QUESTION Q3'!$C$142</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Q3'!$D$142:$E$142</c:f>
              <c:numCache>
                <c:formatCode>0.0</c:formatCode>
                <c:ptCount val="2"/>
                <c:pt idx="0">
                  <c:v>75.08539492869879</c:v>
                </c:pt>
                <c:pt idx="1">
                  <c:v>10.469270099021461</c:v>
                </c:pt>
              </c:numCache>
            </c:numRef>
          </c:val>
          <c:extLst>
            <c:ext xmlns:c15="http://schemas.microsoft.com/office/drawing/2012/chart" uri="{02D57815-91ED-43cb-92C2-25804820EDAC}">
              <c15:filteredCategoryTitle>
                <c15:cat>
                  <c:multiLvlStrRef>
                    <c:extLst>
                      <c:ext uri="{02D57815-91ED-43cb-92C2-25804820EDAC}">
                        <c15:formulaRef>
                          <c15:sqref>'QUESTION Q3'!$D$138:$E$138</c15:sqref>
                        </c15:formulaRef>
                      </c:ext>
                    </c:extLst>
                  </c:multiLvlStrRef>
                </c15:cat>
              </c15:filteredCategoryTitle>
            </c:ext>
            <c:ext xmlns:c16="http://schemas.microsoft.com/office/drawing/2014/chart" uri="{C3380CC4-5D6E-409C-BE32-E72D297353CC}">
              <c16:uniqueId val="{000000AC-C42E-4E71-BC70-E59EAFBE0CB7}"/>
            </c:ext>
          </c:extLst>
        </c:ser>
        <c:ser>
          <c:idx val="3"/>
          <c:order val="3"/>
          <c:tx>
            <c:strRef>
              <c:f>'QUESTION Q3'!$C$143</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Q3'!$D$143:$E$143</c:f>
              <c:numCache>
                <c:formatCode>0.0</c:formatCode>
                <c:ptCount val="2"/>
                <c:pt idx="0">
                  <c:v>0.10275822573504623</c:v>
                </c:pt>
              </c:numCache>
            </c:numRef>
          </c:val>
          <c:extLst>
            <c:ext xmlns:c15="http://schemas.microsoft.com/office/drawing/2012/chart" uri="{02D57815-91ED-43cb-92C2-25804820EDAC}">
              <c15:filteredCategoryTitle>
                <c15:cat>
                  <c:multiLvlStrRef>
                    <c:extLst>
                      <c:ext uri="{02D57815-91ED-43cb-92C2-25804820EDAC}">
                        <c15:formulaRef>
                          <c15:sqref>'QUESTION Q3'!$D$138:$E$138</c15:sqref>
                        </c15:formulaRef>
                      </c:ext>
                    </c:extLst>
                  </c:multiLvlStrRef>
                </c15:cat>
              </c15:filteredCategoryTitle>
            </c:ext>
            <c:ext xmlns:c16="http://schemas.microsoft.com/office/drawing/2014/chart" uri="{C3380CC4-5D6E-409C-BE32-E72D297353CC}">
              <c16:uniqueId val="{000000AE-C42E-4E71-BC70-E59EAFBE0CB7}"/>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Q3'!$C$146</c:f>
              <c:strCache>
                <c:ptCount val="1"/>
                <c:pt idx="0">
                  <c:v>Employees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Q3'!$D$144:$E$144</c:f>
              <c:strCache>
                <c:ptCount val="2"/>
                <c:pt idx="0">
                  <c:v>Informal employment</c:v>
                </c:pt>
                <c:pt idx="1">
                  <c:v>Formal employment</c:v>
                </c:pt>
              </c:strCache>
            </c:strRef>
          </c:cat>
          <c:val>
            <c:numRef>
              <c:f>'QUESTION Q3'!$D$146:$E$146</c:f>
            </c:numRef>
          </c:val>
          <c:extLst>
            <c:ext xmlns:c16="http://schemas.microsoft.com/office/drawing/2014/chart" uri="{C3380CC4-5D6E-409C-BE32-E72D297353CC}">
              <c16:uniqueId val="{000000B0-857C-4239-81B7-DF05F05FA573}"/>
            </c:ext>
          </c:extLst>
        </c:ser>
        <c:ser>
          <c:idx val="1"/>
          <c:order val="1"/>
          <c:tx>
            <c:strRef>
              <c:f>'QUESTION Q3'!$C$147</c:f>
              <c:strCache>
                <c:ptCount val="1"/>
                <c:pt idx="0">
                  <c:v>Employers</c:v>
                </c:pt>
              </c:strCache>
            </c:strRef>
          </c:tx>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Q3'!$D$144:$E$144</c:f>
              <c:strCache>
                <c:ptCount val="2"/>
                <c:pt idx="0">
                  <c:v>Informal employment</c:v>
                </c:pt>
                <c:pt idx="1">
                  <c:v>Formal employment</c:v>
                </c:pt>
              </c:strCache>
            </c:strRef>
          </c:cat>
          <c:val>
            <c:numRef>
              <c:f>'QUESTION Q3'!$D$147:$E$147</c:f>
            </c:numRef>
          </c:val>
          <c:extLst>
            <c:ext xmlns:c16="http://schemas.microsoft.com/office/drawing/2014/chart" uri="{C3380CC4-5D6E-409C-BE32-E72D297353CC}">
              <c16:uniqueId val="{000000B2-857C-4239-81B7-DF05F05FA573}"/>
            </c:ext>
          </c:extLst>
        </c:ser>
        <c:ser>
          <c:idx val="2"/>
          <c:order val="2"/>
          <c:tx>
            <c:strRef>
              <c:f>'QUESTION Q3'!$C$148</c:f>
              <c:strCache>
                <c:ptCount val="1"/>
                <c:pt idx="0">
                  <c:v>Own-account workers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Q3'!$D$144:$E$144</c:f>
              <c:strCache>
                <c:ptCount val="2"/>
                <c:pt idx="0">
                  <c:v>Informal employment</c:v>
                </c:pt>
                <c:pt idx="1">
                  <c:v>Formal employment</c:v>
                </c:pt>
              </c:strCache>
            </c:strRef>
          </c:cat>
          <c:val>
            <c:numRef>
              <c:f>'QUESTION Q3'!$D$148:$E$148</c:f>
            </c:numRef>
          </c:val>
          <c:extLst>
            <c:ext xmlns:c16="http://schemas.microsoft.com/office/drawing/2014/chart" uri="{C3380CC4-5D6E-409C-BE32-E72D297353CC}">
              <c16:uniqueId val="{000000B4-857C-4239-81B7-DF05F05FA573}"/>
            </c:ext>
          </c:extLst>
        </c:ser>
        <c:ser>
          <c:idx val="3"/>
          <c:order val="3"/>
          <c:tx>
            <c:strRef>
              <c:f>'QUESTION Q3'!$C$149</c:f>
              <c:strCache>
                <c:ptCount val="1"/>
                <c:pt idx="0">
                  <c:v>Contributing family workers</c:v>
                </c:pt>
              </c:strCache>
            </c:strRef>
          </c:tx>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Q3'!$D$144:$E$144</c:f>
              <c:strCache>
                <c:ptCount val="2"/>
                <c:pt idx="0">
                  <c:v>Informal employment</c:v>
                </c:pt>
                <c:pt idx="1">
                  <c:v>Formal employment</c:v>
                </c:pt>
              </c:strCache>
            </c:strRef>
          </c:cat>
          <c:val>
            <c:numRef>
              <c:f>'QUESTION Q3'!$D$149:$E$149</c:f>
            </c:numRef>
          </c:val>
          <c:extLst>
            <c:ext xmlns:c16="http://schemas.microsoft.com/office/drawing/2014/chart" uri="{C3380CC4-5D6E-409C-BE32-E72D297353CC}">
              <c16:uniqueId val="{000000B6-857C-4239-81B7-DF05F05FA573}"/>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Q3'!$C$152</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Q3'!$D$152:$E$152</c:f>
              <c:numCache>
                <c:formatCode>0.0</c:formatCode>
                <c:ptCount val="2"/>
                <c:pt idx="0">
                  <c:v>40.626292268742446</c:v>
                </c:pt>
                <c:pt idx="1">
                  <c:v>32.184843852822645</c:v>
                </c:pt>
              </c:numCache>
            </c:numRef>
          </c:val>
          <c:extLst>
            <c:ext xmlns:c15="http://schemas.microsoft.com/office/drawing/2012/chart" uri="{02D57815-91ED-43cb-92C2-25804820EDAC}">
              <c15:filteredCategoryTitle>
                <c15:cat>
                  <c:multiLvlStrRef>
                    <c:extLst>
                      <c:ext uri="{02D57815-91ED-43cb-92C2-25804820EDAC}">
                        <c15:formulaRef>
                          <c15:sqref>'QUESTION Q3'!$D$150:$E$150</c15:sqref>
                        </c15:formulaRef>
                      </c:ext>
                    </c:extLst>
                  </c:multiLvlStrRef>
                </c15:cat>
              </c15:filteredCategoryTitle>
            </c:ext>
            <c:ext xmlns:c16="http://schemas.microsoft.com/office/drawing/2014/chart" uri="{C3380CC4-5D6E-409C-BE32-E72D297353CC}">
              <c16:uniqueId val="{000000B8-7249-4C27-BE3A-12E14442F5CA}"/>
            </c:ext>
          </c:extLst>
        </c:ser>
        <c:ser>
          <c:idx val="1"/>
          <c:order val="1"/>
          <c:tx>
            <c:strRef>
              <c:f>'QUESTION Q3'!$C$153</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'QUESTION Q3'!$D$153:$E$153</c:f>
              <c:numCache>
                <c:formatCode>0.0</c:formatCode>
                <c:ptCount val="2"/>
                <c:pt idx="0">
                  <c:v>3.3563657257494675</c:v>
                </c:pt>
                <c:pt idx="1">
                  <c:v>12.828045118118053</c:v>
                </c:pt>
              </c:numCache>
            </c:numRef>
          </c:val>
          <c:extLst>
            <c:ext xmlns:c15="http://schemas.microsoft.com/office/drawing/2012/chart" uri="{02D57815-91ED-43cb-92C2-25804820EDAC}">
              <c15:filteredCategoryTitle>
                <c15:cat>
                  <c:multiLvlStrRef>
                    <c:extLst>
                      <c:ext uri="{02D57815-91ED-43cb-92C2-25804820EDAC}">
                        <c15:formulaRef>
                          <c15:sqref>'QUESTION Q3'!$D$150:$E$150</c15:sqref>
                        </c15:formulaRef>
                      </c:ext>
                    </c:extLst>
                  </c:multiLvlStrRef>
                </c15:cat>
              </c15:filteredCategoryTitle>
            </c:ext>
            <c:ext xmlns:c16="http://schemas.microsoft.com/office/drawing/2014/chart" uri="{C3380CC4-5D6E-409C-BE32-E72D297353CC}">
              <c16:uniqueId val="{000000BA-7249-4C27-BE3A-12E14442F5CA}"/>
            </c:ext>
          </c:extLst>
        </c:ser>
        <c:ser>
          <c:idx val="2"/>
          <c:order val="2"/>
          <c:tx>
            <c:strRef>
              <c:f>'QUESTION Q3'!$C$154</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Q3'!$D$154:$E$154</c:f>
              <c:numCache>
                <c:formatCode>0.0</c:formatCode>
                <c:ptCount val="2"/>
                <c:pt idx="0">
                  <c:v>31.752104888158573</c:v>
                </c:pt>
                <c:pt idx="1">
                  <c:v>54.987111029059307</c:v>
                </c:pt>
              </c:numCache>
            </c:numRef>
          </c:val>
          <c:extLst>
            <c:ext xmlns:c15="http://schemas.microsoft.com/office/drawing/2012/chart" uri="{02D57815-91ED-43cb-92C2-25804820EDAC}">
              <c15:filteredCategoryTitle>
                <c15:cat>
                  <c:multiLvlStrRef>
                    <c:extLst>
                      <c:ext uri="{02D57815-91ED-43cb-92C2-25804820EDAC}">
                        <c15:formulaRef>
                          <c15:sqref>'QUESTION Q3'!$D$150:$E$150</c15:sqref>
                        </c15:formulaRef>
                      </c:ext>
                    </c:extLst>
                  </c:multiLvlStrRef>
                </c15:cat>
              </c15:filteredCategoryTitle>
            </c:ext>
            <c:ext xmlns:c16="http://schemas.microsoft.com/office/drawing/2014/chart" uri="{C3380CC4-5D6E-409C-BE32-E72D297353CC}">
              <c16:uniqueId val="{000000BC-7249-4C27-BE3A-12E14442F5CA}"/>
            </c:ext>
          </c:extLst>
        </c:ser>
        <c:ser>
          <c:idx val="3"/>
          <c:order val="3"/>
          <c:tx>
            <c:strRef>
              <c:f>'QUESTION Q3'!$C$155</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Q3'!$D$155:$E$155</c:f>
              <c:numCache>
                <c:formatCode>0.0</c:formatCode>
                <c:ptCount val="2"/>
                <c:pt idx="0">
                  <c:v>24.265231446395077</c:v>
                </c:pt>
              </c:numCache>
            </c:numRef>
          </c:val>
          <c:extLst>
            <c:ext xmlns:c15="http://schemas.microsoft.com/office/drawing/2012/chart" uri="{02D57815-91ED-43cb-92C2-25804820EDAC}">
              <c15:filteredCategoryTitle>
                <c15:cat>
                  <c:multiLvlStrRef>
                    <c:extLst>
                      <c:ext uri="{02D57815-91ED-43cb-92C2-25804820EDAC}">
                        <c15:formulaRef>
                          <c15:sqref>'QUESTION Q3'!$D$150:$E$150</c15:sqref>
                        </c15:formulaRef>
                      </c:ext>
                    </c:extLst>
                  </c:multiLvlStrRef>
                </c15:cat>
              </c15:filteredCategoryTitle>
            </c:ext>
            <c:ext xmlns:c16="http://schemas.microsoft.com/office/drawing/2014/chart" uri="{C3380CC4-5D6E-409C-BE32-E72D297353CC}">
              <c16:uniqueId val="{000000BE-7249-4C27-BE3A-12E14442F5CA}"/>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Q3'!$C$158</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Q3'!$D$156:$E$156</c:f>
              <c:strCache>
                <c:ptCount val="2"/>
                <c:pt idx="0">
                  <c:v>Informal employment</c:v>
                </c:pt>
                <c:pt idx="1">
                  <c:v>Formal employment</c:v>
                </c:pt>
              </c:strCache>
            </c:strRef>
          </c:cat>
          <c:val>
            <c:numRef>
              <c:f>'QUESTION Q3'!$D$158:$E$158</c:f>
              <c:numCache>
                <c:formatCode>0.0</c:formatCode>
                <c:ptCount val="2"/>
                <c:pt idx="0">
                  <c:v>53.849904908901834</c:v>
                </c:pt>
                <c:pt idx="1">
                  <c:v>41.74082584778219</c:v>
                </c:pt>
              </c:numCache>
            </c:numRef>
          </c:val>
          <c:extLst>
            <c:ext xmlns:c16="http://schemas.microsoft.com/office/drawing/2014/chart" uri="{C3380CC4-5D6E-409C-BE32-E72D297353CC}">
              <c16:uniqueId val="{000000C0-F802-46F3-A325-604D248501DB}"/>
            </c:ext>
          </c:extLst>
        </c:ser>
        <c:ser>
          <c:idx val="1"/>
          <c:order val="1"/>
          <c:tx>
            <c:strRef>
              <c:f>'QUESTION Q3'!$C$159</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Q3'!$D$156:$E$156</c:f>
              <c:strCache>
                <c:ptCount val="2"/>
                <c:pt idx="0">
                  <c:v>Informal employment</c:v>
                </c:pt>
                <c:pt idx="1">
                  <c:v>Formal employment</c:v>
                </c:pt>
              </c:strCache>
            </c:strRef>
          </c:cat>
          <c:val>
            <c:numRef>
              <c:f>'QUESTION Q3'!$D$159:$E$159</c:f>
              <c:numCache>
                <c:formatCode>0.0</c:formatCode>
                <c:ptCount val="2"/>
                <c:pt idx="0">
                  <c:v>4.8690719725410991</c:v>
                </c:pt>
                <c:pt idx="1">
                  <c:v>24.695098933881603</c:v>
                </c:pt>
              </c:numCache>
            </c:numRef>
          </c:val>
          <c:extLst>
            <c:ext xmlns:c16="http://schemas.microsoft.com/office/drawing/2014/chart" uri="{C3380CC4-5D6E-409C-BE32-E72D297353CC}">
              <c16:uniqueId val="{000000C2-F802-46F3-A325-604D248501DB}"/>
            </c:ext>
          </c:extLst>
        </c:ser>
        <c:ser>
          <c:idx val="2"/>
          <c:order val="2"/>
          <c:tx>
            <c:strRef>
              <c:f>'QUESTION Q3'!$C$160</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Q3'!$D$156:$E$156</c:f>
              <c:strCache>
                <c:ptCount val="2"/>
                <c:pt idx="0">
                  <c:v>Informal employment</c:v>
                </c:pt>
                <c:pt idx="1">
                  <c:v>Formal employment</c:v>
                </c:pt>
              </c:strCache>
            </c:strRef>
          </c:cat>
          <c:val>
            <c:numRef>
              <c:f>'QUESTION Q3'!$D$160:$E$160</c:f>
              <c:numCache>
                <c:formatCode>0.0</c:formatCode>
                <c:ptCount val="2"/>
                <c:pt idx="0">
                  <c:v>25.436048294410128</c:v>
                </c:pt>
                <c:pt idx="1">
                  <c:v>33.564075218336207</c:v>
                </c:pt>
              </c:numCache>
            </c:numRef>
          </c:val>
          <c:extLst>
            <c:ext xmlns:c16="http://schemas.microsoft.com/office/drawing/2014/chart" uri="{C3380CC4-5D6E-409C-BE32-E72D297353CC}">
              <c16:uniqueId val="{000000C4-F802-46F3-A325-604D248501DB}"/>
            </c:ext>
          </c:extLst>
        </c:ser>
        <c:ser>
          <c:idx val="3"/>
          <c:order val="3"/>
          <c:tx>
            <c:strRef>
              <c:f>'QUESTION Q3'!$C$161</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Q3'!$D$156:$E$156</c:f>
              <c:strCache>
                <c:ptCount val="2"/>
                <c:pt idx="0">
                  <c:v>Informal employment</c:v>
                </c:pt>
                <c:pt idx="1">
                  <c:v>Formal employment</c:v>
                </c:pt>
              </c:strCache>
            </c:strRef>
          </c:cat>
          <c:val>
            <c:numRef>
              <c:f>'QUESTION Q3'!$D$161:$E$161</c:f>
              <c:numCache>
                <c:formatCode>0.0</c:formatCode>
                <c:ptCount val="2"/>
                <c:pt idx="0">
                  <c:v>15.84495824909061</c:v>
                </c:pt>
              </c:numCache>
            </c:numRef>
          </c:val>
          <c:extLst>
            <c:ext xmlns:c16="http://schemas.microsoft.com/office/drawing/2014/chart" uri="{C3380CC4-5D6E-409C-BE32-E72D297353CC}">
              <c16:uniqueId val="{000000C6-F802-46F3-A325-604D248501DB}"/>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Q3'!$C$164</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Q3'!$D$162:$E$162</c:f>
              <c:strCache>
                <c:ptCount val="2"/>
                <c:pt idx="0">
                  <c:v>Informal employment</c:v>
                </c:pt>
                <c:pt idx="1">
                  <c:v>Formal employment</c:v>
                </c:pt>
              </c:strCache>
            </c:strRef>
          </c:cat>
          <c:val>
            <c:numRef>
              <c:f>'QUESTION Q3'!$D$164:$E$164</c:f>
              <c:numCache>
                <c:formatCode>0.0</c:formatCode>
                <c:ptCount val="2"/>
                <c:pt idx="0">
                  <c:v>56.734840638385961</c:v>
                </c:pt>
                <c:pt idx="1">
                  <c:v>41.87834374528888</c:v>
                </c:pt>
              </c:numCache>
            </c:numRef>
          </c:val>
          <c:extLst>
            <c:ext xmlns:c16="http://schemas.microsoft.com/office/drawing/2014/chart" uri="{C3380CC4-5D6E-409C-BE32-E72D297353CC}">
              <c16:uniqueId val="{000000D0-46EF-4718-8B6F-F6C102049E3C}"/>
            </c:ext>
          </c:extLst>
        </c:ser>
        <c:ser>
          <c:idx val="1"/>
          <c:order val="1"/>
          <c:tx>
            <c:strRef>
              <c:f>'QUESTION Q3'!$C$165</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Q3'!$D$162:$E$162</c:f>
              <c:strCache>
                <c:ptCount val="2"/>
                <c:pt idx="0">
                  <c:v>Informal employment</c:v>
                </c:pt>
                <c:pt idx="1">
                  <c:v>Formal employment</c:v>
                </c:pt>
              </c:strCache>
            </c:strRef>
          </c:cat>
          <c:val>
            <c:numRef>
              <c:f>'QUESTION Q3'!$D$165:$E$165</c:f>
              <c:numCache>
                <c:formatCode>0.0</c:formatCode>
                <c:ptCount val="2"/>
                <c:pt idx="0">
                  <c:v>5.1299259095494731</c:v>
                </c:pt>
                <c:pt idx="1">
                  <c:v>24.776458562377972</c:v>
                </c:pt>
              </c:numCache>
            </c:numRef>
          </c:val>
          <c:extLst>
            <c:ext xmlns:c16="http://schemas.microsoft.com/office/drawing/2014/chart" uri="{C3380CC4-5D6E-409C-BE32-E72D297353CC}">
              <c16:uniqueId val="{000000D2-46EF-4718-8B6F-F6C102049E3C}"/>
            </c:ext>
          </c:extLst>
        </c:ser>
        <c:ser>
          <c:idx val="2"/>
          <c:order val="2"/>
          <c:tx>
            <c:strRef>
              <c:f>'QUESTION Q3'!$C$166</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Q3'!$D$162:$E$162</c:f>
              <c:strCache>
                <c:ptCount val="2"/>
                <c:pt idx="0">
                  <c:v>Informal employment</c:v>
                </c:pt>
                <c:pt idx="1">
                  <c:v>Formal employment</c:v>
                </c:pt>
              </c:strCache>
            </c:strRef>
          </c:cat>
          <c:val>
            <c:numRef>
              <c:f>'QUESTION Q3'!$D$166:$E$166</c:f>
              <c:numCache>
                <c:formatCode>0.0</c:formatCode>
                <c:ptCount val="2"/>
                <c:pt idx="0">
                  <c:v>21.441385559705356</c:v>
                </c:pt>
                <c:pt idx="1">
                  <c:v>33.345197692333151</c:v>
                </c:pt>
              </c:numCache>
            </c:numRef>
          </c:val>
          <c:extLst>
            <c:ext xmlns:c16="http://schemas.microsoft.com/office/drawing/2014/chart" uri="{C3380CC4-5D6E-409C-BE32-E72D297353CC}">
              <c16:uniqueId val="{000000D4-46EF-4718-8B6F-F6C102049E3C}"/>
            </c:ext>
          </c:extLst>
        </c:ser>
        <c:ser>
          <c:idx val="3"/>
          <c:order val="3"/>
          <c:tx>
            <c:strRef>
              <c:f>'QUESTION Q3'!$C$167</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Q3'!$D$162:$E$162</c:f>
              <c:strCache>
                <c:ptCount val="2"/>
                <c:pt idx="0">
                  <c:v>Informal employment</c:v>
                </c:pt>
                <c:pt idx="1">
                  <c:v>Formal employment</c:v>
                </c:pt>
              </c:strCache>
            </c:strRef>
          </c:cat>
          <c:val>
            <c:numRef>
              <c:f>'QUESTION Q3'!$D$167:$E$167</c:f>
              <c:numCache>
                <c:formatCode>0.0</c:formatCode>
                <c:ptCount val="2"/>
                <c:pt idx="0">
                  <c:v>16.693830429316677</c:v>
                </c:pt>
              </c:numCache>
            </c:numRef>
          </c:val>
          <c:extLst>
            <c:ext xmlns:c16="http://schemas.microsoft.com/office/drawing/2014/chart" uri="{C3380CC4-5D6E-409C-BE32-E72D297353CC}">
              <c16:uniqueId val="{000000D6-46EF-4718-8B6F-F6C102049E3C}"/>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Q3'!$C$170</c:f>
              <c:strCache>
                <c:ptCount val="1"/>
                <c:pt idx="0">
                  <c:v>Employees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Q3'!$D$168:$E$168</c:f>
              <c:strCache>
                <c:ptCount val="2"/>
                <c:pt idx="0">
                  <c:v>Informal employment</c:v>
                </c:pt>
                <c:pt idx="1">
                  <c:v>Formal employment</c:v>
                </c:pt>
              </c:strCache>
            </c:strRef>
          </c:cat>
          <c:val>
            <c:numRef>
              <c:f>'QUESTION Q3'!$D$170:$E$170</c:f>
            </c:numRef>
          </c:val>
          <c:extLst>
            <c:ext xmlns:c16="http://schemas.microsoft.com/office/drawing/2014/chart" uri="{C3380CC4-5D6E-409C-BE32-E72D297353CC}">
              <c16:uniqueId val="{000000C8-880A-455D-90DB-041B3D59BEF6}"/>
            </c:ext>
          </c:extLst>
        </c:ser>
        <c:ser>
          <c:idx val="1"/>
          <c:order val="1"/>
          <c:tx>
            <c:strRef>
              <c:f>'QUESTION Q3'!$C$171</c:f>
              <c:strCache>
                <c:ptCount val="1"/>
                <c:pt idx="0">
                  <c:v>Employers</c:v>
                </c:pt>
              </c:strCache>
            </c:strRef>
          </c:tx>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Q3'!$D$168:$E$168</c:f>
              <c:strCache>
                <c:ptCount val="2"/>
                <c:pt idx="0">
                  <c:v>Informal employment</c:v>
                </c:pt>
                <c:pt idx="1">
                  <c:v>Formal employment</c:v>
                </c:pt>
              </c:strCache>
            </c:strRef>
          </c:cat>
          <c:val>
            <c:numRef>
              <c:f>'QUESTION Q3'!$D$171:$E$171</c:f>
            </c:numRef>
          </c:val>
          <c:extLst>
            <c:ext xmlns:c16="http://schemas.microsoft.com/office/drawing/2014/chart" uri="{C3380CC4-5D6E-409C-BE32-E72D297353CC}">
              <c16:uniqueId val="{000000CA-880A-455D-90DB-041B3D59BEF6}"/>
            </c:ext>
          </c:extLst>
        </c:ser>
        <c:ser>
          <c:idx val="2"/>
          <c:order val="2"/>
          <c:tx>
            <c:strRef>
              <c:f>'QUESTION Q3'!$C$172</c:f>
              <c:strCache>
                <c:ptCount val="1"/>
                <c:pt idx="0">
                  <c:v>Own-account workers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Q3'!$D$168:$E$168</c:f>
              <c:strCache>
                <c:ptCount val="2"/>
                <c:pt idx="0">
                  <c:v>Informal employment</c:v>
                </c:pt>
                <c:pt idx="1">
                  <c:v>Formal employment</c:v>
                </c:pt>
              </c:strCache>
            </c:strRef>
          </c:cat>
          <c:val>
            <c:numRef>
              <c:f>'QUESTION Q3'!$D$172:$E$172</c:f>
            </c:numRef>
          </c:val>
          <c:extLst>
            <c:ext xmlns:c16="http://schemas.microsoft.com/office/drawing/2014/chart" uri="{C3380CC4-5D6E-409C-BE32-E72D297353CC}">
              <c16:uniqueId val="{000000CC-880A-455D-90DB-041B3D59BEF6}"/>
            </c:ext>
          </c:extLst>
        </c:ser>
        <c:ser>
          <c:idx val="3"/>
          <c:order val="3"/>
          <c:tx>
            <c:strRef>
              <c:f>'QUESTION Q3'!$C$173</c:f>
              <c:strCache>
                <c:ptCount val="1"/>
                <c:pt idx="0">
                  <c:v>Contributing family workers</c:v>
                </c:pt>
              </c:strCache>
            </c:strRef>
          </c:tx>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Q3'!$D$168:$E$168</c:f>
              <c:strCache>
                <c:ptCount val="2"/>
                <c:pt idx="0">
                  <c:v>Informal employment</c:v>
                </c:pt>
                <c:pt idx="1">
                  <c:v>Formal employment</c:v>
                </c:pt>
              </c:strCache>
            </c:strRef>
          </c:cat>
          <c:val>
            <c:numRef>
              <c:f>'QUESTION Q3'!$D$173:$E$173</c:f>
            </c:numRef>
          </c:val>
          <c:extLst>
            <c:ext xmlns:c16="http://schemas.microsoft.com/office/drawing/2014/chart" uri="{C3380CC4-5D6E-409C-BE32-E72D297353CC}">
              <c16:uniqueId val="{000000CE-880A-455D-90DB-041B3D59BEF6}"/>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Q3'!$C$176</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Q3'!$D$176:$E$176</c:f>
              <c:numCache>
                <c:formatCode>0.0</c:formatCode>
                <c:ptCount val="2"/>
                <c:pt idx="0">
                  <c:v>92.090395480225979</c:v>
                </c:pt>
                <c:pt idx="1">
                  <c:v>93.264248704663217</c:v>
                </c:pt>
              </c:numCache>
            </c:numRef>
          </c:val>
          <c:extLst>
            <c:ext xmlns:c15="http://schemas.microsoft.com/office/drawing/2012/chart" uri="{02D57815-91ED-43cb-92C2-25804820EDAC}">
              <c15:filteredCategoryTitle>
                <c15:cat>
                  <c:multiLvlStrRef>
                    <c:extLst>
                      <c:ext uri="{02D57815-91ED-43cb-92C2-25804820EDAC}">
                        <c15:formulaRef>
                          <c15:sqref>'QUESTION Q3'!$D$174:$E$174</c15:sqref>
                        </c15:formulaRef>
                      </c:ext>
                    </c:extLst>
                  </c:multiLvlStrRef>
                </c15:cat>
              </c15:filteredCategoryTitle>
            </c:ext>
            <c:ext xmlns:c16="http://schemas.microsoft.com/office/drawing/2014/chart" uri="{C3380CC4-5D6E-409C-BE32-E72D297353CC}">
              <c16:uniqueId val="{000000E0-BABD-43D4-884C-31928D9C5AF1}"/>
            </c:ext>
          </c:extLst>
        </c:ser>
        <c:ser>
          <c:idx val="1"/>
          <c:order val="1"/>
          <c:tx>
            <c:strRef>
              <c:f>'QUESTION Q3'!$C$177</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'QUESTION Q3'!$D$177:$E$177</c:f>
              <c:numCache>
                <c:formatCode>0.0</c:formatCode>
                <c:ptCount val="2"/>
                <c:pt idx="0">
                  <c:v>0.98870056497175152</c:v>
                </c:pt>
                <c:pt idx="1">
                  <c:v>4.7495682210708114</c:v>
                </c:pt>
              </c:numCache>
            </c:numRef>
          </c:val>
          <c:extLst>
            <c:ext xmlns:c15="http://schemas.microsoft.com/office/drawing/2012/chart" uri="{02D57815-91ED-43cb-92C2-25804820EDAC}">
              <c15:filteredCategoryTitle>
                <c15:cat>
                  <c:multiLvlStrRef>
                    <c:extLst>
                      <c:ext uri="{02D57815-91ED-43cb-92C2-25804820EDAC}">
                        <c15:formulaRef>
                          <c15:sqref>'QUESTION Q3'!$D$174:$E$174</c15:sqref>
                        </c15:formulaRef>
                      </c:ext>
                    </c:extLst>
                  </c:multiLvlStrRef>
                </c15:cat>
              </c15:filteredCategoryTitle>
            </c:ext>
            <c:ext xmlns:c16="http://schemas.microsoft.com/office/drawing/2014/chart" uri="{C3380CC4-5D6E-409C-BE32-E72D297353CC}">
              <c16:uniqueId val="{000000E2-BABD-43D4-884C-31928D9C5AF1}"/>
            </c:ext>
          </c:extLst>
        </c:ser>
        <c:ser>
          <c:idx val="2"/>
          <c:order val="2"/>
          <c:tx>
            <c:strRef>
              <c:f>'QUESTION Q3'!$C$178</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Q3'!$D$178:$E$178</c:f>
              <c:numCache>
                <c:formatCode>0.0</c:formatCode>
                <c:ptCount val="2"/>
                <c:pt idx="0">
                  <c:v>3.6252354048964217</c:v>
                </c:pt>
                <c:pt idx="1">
                  <c:v>1.9861830742659756</c:v>
                </c:pt>
              </c:numCache>
            </c:numRef>
          </c:val>
          <c:extLst>
            <c:ext xmlns:c15="http://schemas.microsoft.com/office/drawing/2012/chart" uri="{02D57815-91ED-43cb-92C2-25804820EDAC}">
              <c15:filteredCategoryTitle>
                <c15:cat>
                  <c:multiLvlStrRef>
                    <c:extLst>
                      <c:ext uri="{02D57815-91ED-43cb-92C2-25804820EDAC}">
                        <c15:formulaRef>
                          <c15:sqref>'QUESTION Q3'!$D$174:$E$174</c15:sqref>
                        </c15:formulaRef>
                      </c:ext>
                    </c:extLst>
                  </c:multiLvlStrRef>
                </c15:cat>
              </c15:filteredCategoryTitle>
            </c:ext>
            <c:ext xmlns:c16="http://schemas.microsoft.com/office/drawing/2014/chart" uri="{C3380CC4-5D6E-409C-BE32-E72D297353CC}">
              <c16:uniqueId val="{000000E4-BABD-43D4-884C-31928D9C5AF1}"/>
            </c:ext>
          </c:extLst>
        </c:ser>
        <c:ser>
          <c:idx val="3"/>
          <c:order val="3"/>
          <c:tx>
            <c:strRef>
              <c:f>'QUESTION Q3'!$C$179</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Q3'!$D$179:$E$179</c:f>
              <c:numCache>
                <c:formatCode>0.0</c:formatCode>
                <c:ptCount val="2"/>
                <c:pt idx="0">
                  <c:v>3.2956685499058378</c:v>
                </c:pt>
              </c:numCache>
            </c:numRef>
          </c:val>
          <c:extLst>
            <c:ext xmlns:c15="http://schemas.microsoft.com/office/drawing/2012/chart" uri="{02D57815-91ED-43cb-92C2-25804820EDAC}">
              <c15:filteredCategoryTitle>
                <c15:cat>
                  <c:multiLvlStrRef>
                    <c:extLst>
                      <c:ext uri="{02D57815-91ED-43cb-92C2-25804820EDAC}">
                        <c15:formulaRef>
                          <c15:sqref>'QUESTION Q3'!$D$174:$E$174</c15:sqref>
                        </c15:formulaRef>
                      </c:ext>
                    </c:extLst>
                  </c:multiLvlStrRef>
                </c15:cat>
              </c15:filteredCategoryTitle>
            </c:ext>
            <c:ext xmlns:c16="http://schemas.microsoft.com/office/drawing/2014/chart" uri="{C3380CC4-5D6E-409C-BE32-E72D297353CC}">
              <c16:uniqueId val="{000000E6-BABD-43D4-884C-31928D9C5AF1}"/>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Q3'!$C$182</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Q3'!$D$180:$E$180</c:f>
              <c:strCache>
                <c:ptCount val="2"/>
                <c:pt idx="0">
                  <c:v>Informal employment</c:v>
                </c:pt>
                <c:pt idx="1">
                  <c:v>Formal employment</c:v>
                </c:pt>
              </c:strCache>
            </c:strRef>
          </c:cat>
          <c:val>
            <c:numRef>
              <c:f>'QUESTION Q3'!$D$182:$E$182</c:f>
              <c:numCache>
                <c:formatCode>0.0</c:formatCode>
                <c:ptCount val="2"/>
                <c:pt idx="0">
                  <c:v>37.341981950462682</c:v>
                </c:pt>
                <c:pt idx="1">
                  <c:v>68.379301141968213</c:v>
                </c:pt>
              </c:numCache>
            </c:numRef>
          </c:val>
          <c:extLst>
            <c:ext xmlns:c16="http://schemas.microsoft.com/office/drawing/2014/chart" uri="{C3380CC4-5D6E-409C-BE32-E72D297353CC}">
              <c16:uniqueId val="{000000D8-B763-4189-84DD-1E862742C41D}"/>
            </c:ext>
          </c:extLst>
        </c:ser>
        <c:ser>
          <c:idx val="1"/>
          <c:order val="1"/>
          <c:tx>
            <c:strRef>
              <c:f>'QUESTION Q3'!$C$183</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Q3'!$D$180:$E$180</c:f>
              <c:strCache>
                <c:ptCount val="2"/>
                <c:pt idx="0">
                  <c:v>Informal employment</c:v>
                </c:pt>
                <c:pt idx="1">
                  <c:v>Formal employment</c:v>
                </c:pt>
              </c:strCache>
            </c:strRef>
          </c:cat>
          <c:val>
            <c:numRef>
              <c:f>'QUESTION Q3'!$D$183:$E$183</c:f>
              <c:numCache>
                <c:formatCode>0.0</c:formatCode>
                <c:ptCount val="2"/>
                <c:pt idx="0">
                  <c:v>0.46699060034380863</c:v>
                </c:pt>
                <c:pt idx="1">
                  <c:v>6.8136477885569802</c:v>
                </c:pt>
              </c:numCache>
            </c:numRef>
          </c:val>
          <c:extLst>
            <c:ext xmlns:c16="http://schemas.microsoft.com/office/drawing/2014/chart" uri="{C3380CC4-5D6E-409C-BE32-E72D297353CC}">
              <c16:uniqueId val="{000000DA-B763-4189-84DD-1E862742C41D}"/>
            </c:ext>
          </c:extLst>
        </c:ser>
        <c:ser>
          <c:idx val="2"/>
          <c:order val="2"/>
          <c:tx>
            <c:strRef>
              <c:f>'QUESTION Q3'!$C$184</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Q3'!$D$180:$E$180</c:f>
              <c:strCache>
                <c:ptCount val="2"/>
                <c:pt idx="0">
                  <c:v>Informal employment</c:v>
                </c:pt>
                <c:pt idx="1">
                  <c:v>Formal employment</c:v>
                </c:pt>
              </c:strCache>
            </c:strRef>
          </c:cat>
          <c:val>
            <c:numRef>
              <c:f>'QUESTION Q3'!$D$184:$E$184</c:f>
              <c:numCache>
                <c:formatCode>0.0</c:formatCode>
                <c:ptCount val="2"/>
                <c:pt idx="0">
                  <c:v>38.063788665064877</c:v>
                </c:pt>
                <c:pt idx="1">
                  <c:v>24.807051069474809</c:v>
                </c:pt>
              </c:numCache>
            </c:numRef>
          </c:val>
          <c:extLst>
            <c:ext xmlns:c16="http://schemas.microsoft.com/office/drawing/2014/chart" uri="{C3380CC4-5D6E-409C-BE32-E72D297353CC}">
              <c16:uniqueId val="{000000DC-B763-4189-84DD-1E862742C41D}"/>
            </c:ext>
          </c:extLst>
        </c:ser>
        <c:ser>
          <c:idx val="3"/>
          <c:order val="3"/>
          <c:tx>
            <c:strRef>
              <c:f>'QUESTION Q3'!$C$185</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Q3'!$D$180:$E$180</c:f>
              <c:strCache>
                <c:ptCount val="2"/>
                <c:pt idx="0">
                  <c:v>Informal employment</c:v>
                </c:pt>
                <c:pt idx="1">
                  <c:v>Formal employment</c:v>
                </c:pt>
              </c:strCache>
            </c:strRef>
          </c:cat>
          <c:val>
            <c:numRef>
              <c:f>'QUESTION Q3'!$D$185:$E$185</c:f>
              <c:numCache>
                <c:formatCode>0.0</c:formatCode>
                <c:ptCount val="2"/>
                <c:pt idx="0">
                  <c:v>24.127238784128629</c:v>
                </c:pt>
              </c:numCache>
            </c:numRef>
          </c:val>
          <c:extLst>
            <c:ext xmlns:c16="http://schemas.microsoft.com/office/drawing/2014/chart" uri="{C3380CC4-5D6E-409C-BE32-E72D297353CC}">
              <c16:uniqueId val="{000000DE-B763-4189-84DD-1E862742C41D}"/>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Q3'!$C$188</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Q3'!$D$186:$E$186</c:f>
              <c:strCache>
                <c:ptCount val="2"/>
                <c:pt idx="0">
                  <c:v>Informal employment</c:v>
                </c:pt>
                <c:pt idx="1">
                  <c:v>Formal employment</c:v>
                </c:pt>
              </c:strCache>
            </c:strRef>
          </c:cat>
          <c:val>
            <c:numRef>
              <c:f>'QUESTION Q3'!$D$188:$E$188</c:f>
              <c:numCache>
                <c:formatCode>0.0</c:formatCode>
                <c:ptCount val="2"/>
                <c:pt idx="0">
                  <c:v>43.459836585853026</c:v>
                </c:pt>
                <c:pt idx="1">
                  <c:v>87.673746992357181</c:v>
                </c:pt>
              </c:numCache>
            </c:numRef>
          </c:val>
          <c:extLst>
            <c:ext xmlns:c16="http://schemas.microsoft.com/office/drawing/2014/chart" uri="{C3380CC4-5D6E-409C-BE32-E72D297353CC}">
              <c16:uniqueId val="{000000F8-3C55-4908-AFA2-6DE7C92D0AA2}"/>
            </c:ext>
          </c:extLst>
        </c:ser>
        <c:ser>
          <c:idx val="1"/>
          <c:order val="1"/>
          <c:tx>
            <c:strRef>
              <c:f>'QUESTION Q3'!$C$189</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Q3'!$D$186:$E$186</c:f>
              <c:strCache>
                <c:ptCount val="2"/>
                <c:pt idx="0">
                  <c:v>Informal employment</c:v>
                </c:pt>
                <c:pt idx="1">
                  <c:v>Formal employment</c:v>
                </c:pt>
              </c:strCache>
            </c:strRef>
          </c:cat>
          <c:val>
            <c:numRef>
              <c:f>'QUESTION Q3'!$D$189:$E$189</c:f>
              <c:numCache>
                <c:formatCode>0.0</c:formatCode>
                <c:ptCount val="2"/>
                <c:pt idx="0">
                  <c:v>2.189425150487736</c:v>
                </c:pt>
                <c:pt idx="1">
                  <c:v>4.3562136355410859</c:v>
                </c:pt>
              </c:numCache>
            </c:numRef>
          </c:val>
          <c:extLst>
            <c:ext xmlns:c16="http://schemas.microsoft.com/office/drawing/2014/chart" uri="{C3380CC4-5D6E-409C-BE32-E72D297353CC}">
              <c16:uniqueId val="{000000FA-3C55-4908-AFA2-6DE7C92D0AA2}"/>
            </c:ext>
          </c:extLst>
        </c:ser>
        <c:ser>
          <c:idx val="2"/>
          <c:order val="2"/>
          <c:tx>
            <c:strRef>
              <c:f>'QUESTION Q3'!$C$190</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Q3'!$D$186:$E$186</c:f>
              <c:strCache>
                <c:ptCount val="2"/>
                <c:pt idx="0">
                  <c:v>Informal employment</c:v>
                </c:pt>
                <c:pt idx="1">
                  <c:v>Formal employment</c:v>
                </c:pt>
              </c:strCache>
            </c:strRef>
          </c:cat>
          <c:val>
            <c:numRef>
              <c:f>'QUESTION Q3'!$D$190:$E$190</c:f>
              <c:numCache>
                <c:formatCode>0.0</c:formatCode>
                <c:ptCount val="2"/>
                <c:pt idx="0">
                  <c:v>45.524895035273239</c:v>
                </c:pt>
                <c:pt idx="1">
                  <c:v>7.9700393721017351</c:v>
                </c:pt>
              </c:numCache>
            </c:numRef>
          </c:val>
          <c:extLst>
            <c:ext xmlns:c16="http://schemas.microsoft.com/office/drawing/2014/chart" uri="{C3380CC4-5D6E-409C-BE32-E72D297353CC}">
              <c16:uniqueId val="{000000FC-3C55-4908-AFA2-6DE7C92D0AA2}"/>
            </c:ext>
          </c:extLst>
        </c:ser>
        <c:ser>
          <c:idx val="3"/>
          <c:order val="3"/>
          <c:tx>
            <c:strRef>
              <c:f>'QUESTION Q3'!$C$191</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Q3'!$D$186:$E$186</c:f>
              <c:strCache>
                <c:ptCount val="2"/>
                <c:pt idx="0">
                  <c:v>Informal employment</c:v>
                </c:pt>
                <c:pt idx="1">
                  <c:v>Formal employment</c:v>
                </c:pt>
              </c:strCache>
            </c:strRef>
          </c:cat>
          <c:val>
            <c:numRef>
              <c:f>'QUESTION Q3'!$D$191:$E$191</c:f>
              <c:numCache>
                <c:formatCode>0.0</c:formatCode>
                <c:ptCount val="2"/>
                <c:pt idx="0">
                  <c:v>8.8258615364532851</c:v>
                </c:pt>
              </c:numCache>
            </c:numRef>
          </c:val>
          <c:extLst>
            <c:ext xmlns:c16="http://schemas.microsoft.com/office/drawing/2014/chart" uri="{C3380CC4-5D6E-409C-BE32-E72D297353CC}">
              <c16:uniqueId val="{000000FE-3C55-4908-AFA2-6DE7C92D0AA2}"/>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Q3'!$C$194</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Q3'!$D$192:$E$192</c:f>
              <c:strCache>
                <c:ptCount val="2"/>
                <c:pt idx="0">
                  <c:v>Informal employment</c:v>
                </c:pt>
                <c:pt idx="1">
                  <c:v>Formal employment</c:v>
                </c:pt>
              </c:strCache>
            </c:strRef>
          </c:cat>
          <c:val>
            <c:numRef>
              <c:f>'QUESTION Q3'!$D$194:$E$194</c:f>
              <c:numCache>
                <c:formatCode>0.0</c:formatCode>
                <c:ptCount val="2"/>
                <c:pt idx="0">
                  <c:v>33.547780454019701</c:v>
                </c:pt>
                <c:pt idx="1">
                  <c:v>73.087437723958885</c:v>
                </c:pt>
              </c:numCache>
            </c:numRef>
          </c:val>
          <c:extLst>
            <c:ext xmlns:c16="http://schemas.microsoft.com/office/drawing/2014/chart" uri="{C3380CC4-5D6E-409C-BE32-E72D297353CC}">
              <c16:uniqueId val="{000000F0-2269-4974-8741-95187BD84BE8}"/>
            </c:ext>
          </c:extLst>
        </c:ser>
        <c:ser>
          <c:idx val="1"/>
          <c:order val="1"/>
          <c:tx>
            <c:strRef>
              <c:f>'QUESTION Q3'!$C$195</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Q3'!$D$192:$E$192</c:f>
              <c:strCache>
                <c:ptCount val="2"/>
                <c:pt idx="0">
                  <c:v>Informal employment</c:v>
                </c:pt>
                <c:pt idx="1">
                  <c:v>Formal employment</c:v>
                </c:pt>
              </c:strCache>
            </c:strRef>
          </c:cat>
          <c:val>
            <c:numRef>
              <c:f>'QUESTION Q3'!$D$195:$E$195</c:f>
              <c:numCache>
                <c:formatCode>0.0</c:formatCode>
                <c:ptCount val="2"/>
                <c:pt idx="0">
                  <c:v>1.3516954743475864</c:v>
                </c:pt>
                <c:pt idx="1">
                  <c:v>5.165008209029784</c:v>
                </c:pt>
              </c:numCache>
            </c:numRef>
          </c:val>
          <c:extLst>
            <c:ext xmlns:c16="http://schemas.microsoft.com/office/drawing/2014/chart" uri="{C3380CC4-5D6E-409C-BE32-E72D297353CC}">
              <c16:uniqueId val="{000000F2-2269-4974-8741-95187BD84BE8}"/>
            </c:ext>
          </c:extLst>
        </c:ser>
        <c:ser>
          <c:idx val="2"/>
          <c:order val="2"/>
          <c:tx>
            <c:strRef>
              <c:f>'QUESTION Q3'!$C$196</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Q3'!$D$192:$E$192</c:f>
              <c:strCache>
                <c:ptCount val="2"/>
                <c:pt idx="0">
                  <c:v>Informal employment</c:v>
                </c:pt>
                <c:pt idx="1">
                  <c:v>Formal employment</c:v>
                </c:pt>
              </c:strCache>
            </c:strRef>
          </c:cat>
          <c:val>
            <c:numRef>
              <c:f>'QUESTION Q3'!$D$196:$E$196</c:f>
              <c:numCache>
                <c:formatCode>0.0</c:formatCode>
                <c:ptCount val="2"/>
                <c:pt idx="0">
                  <c:v>37.311231596461795</c:v>
                </c:pt>
                <c:pt idx="1">
                  <c:v>21.747554067011333</c:v>
                </c:pt>
              </c:numCache>
            </c:numRef>
          </c:val>
          <c:extLst>
            <c:ext xmlns:c16="http://schemas.microsoft.com/office/drawing/2014/chart" uri="{C3380CC4-5D6E-409C-BE32-E72D297353CC}">
              <c16:uniqueId val="{000000F4-2269-4974-8741-95187BD84BE8}"/>
            </c:ext>
          </c:extLst>
        </c:ser>
        <c:ser>
          <c:idx val="3"/>
          <c:order val="3"/>
          <c:tx>
            <c:strRef>
              <c:f>'QUESTION Q3'!$C$197</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Q3'!$D$192:$E$192</c:f>
              <c:strCache>
                <c:ptCount val="2"/>
                <c:pt idx="0">
                  <c:v>Informal employment</c:v>
                </c:pt>
                <c:pt idx="1">
                  <c:v>Formal employment</c:v>
                </c:pt>
              </c:strCache>
            </c:strRef>
          </c:cat>
          <c:val>
            <c:numRef>
              <c:f>'QUESTION Q3'!$D$197:$E$197</c:f>
              <c:numCache>
                <c:formatCode>0.0</c:formatCode>
                <c:ptCount val="2"/>
                <c:pt idx="0">
                  <c:v>27.789288457325906</c:v>
                </c:pt>
              </c:numCache>
            </c:numRef>
          </c:val>
          <c:extLst>
            <c:ext xmlns:c16="http://schemas.microsoft.com/office/drawing/2014/chart" uri="{C3380CC4-5D6E-409C-BE32-E72D297353CC}">
              <c16:uniqueId val="{000000F6-2269-4974-8741-95187BD84BE8}"/>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Q3'!$C$200</c:f>
              <c:strCache>
                <c:ptCount val="1"/>
                <c:pt idx="0">
                  <c:v>Employees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Q3'!$D$198:$E$198</c:f>
              <c:strCache>
                <c:ptCount val="2"/>
                <c:pt idx="0">
                  <c:v>Informal employment</c:v>
                </c:pt>
                <c:pt idx="1">
                  <c:v>Formal employment</c:v>
                </c:pt>
              </c:strCache>
            </c:strRef>
          </c:cat>
          <c:val>
            <c:numRef>
              <c:f>'QUESTION Q3'!$D$200:$E$200</c:f>
            </c:numRef>
          </c:val>
          <c:extLst>
            <c:ext xmlns:c16="http://schemas.microsoft.com/office/drawing/2014/chart" uri="{C3380CC4-5D6E-409C-BE32-E72D297353CC}">
              <c16:uniqueId val="{000000E8-5F19-43D5-A4F4-9DEF3BCD2C5B}"/>
            </c:ext>
          </c:extLst>
        </c:ser>
        <c:ser>
          <c:idx val="1"/>
          <c:order val="1"/>
          <c:tx>
            <c:strRef>
              <c:f>'QUESTION Q3'!$C$201</c:f>
              <c:strCache>
                <c:ptCount val="1"/>
                <c:pt idx="0">
                  <c:v>Employers</c:v>
                </c:pt>
              </c:strCache>
            </c:strRef>
          </c:tx>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Q3'!$D$198:$E$198</c:f>
              <c:strCache>
                <c:ptCount val="2"/>
                <c:pt idx="0">
                  <c:v>Informal employment</c:v>
                </c:pt>
                <c:pt idx="1">
                  <c:v>Formal employment</c:v>
                </c:pt>
              </c:strCache>
            </c:strRef>
          </c:cat>
          <c:val>
            <c:numRef>
              <c:f>'QUESTION Q3'!$D$201:$E$201</c:f>
            </c:numRef>
          </c:val>
          <c:extLst>
            <c:ext xmlns:c16="http://schemas.microsoft.com/office/drawing/2014/chart" uri="{C3380CC4-5D6E-409C-BE32-E72D297353CC}">
              <c16:uniqueId val="{000000EA-5F19-43D5-A4F4-9DEF3BCD2C5B}"/>
            </c:ext>
          </c:extLst>
        </c:ser>
        <c:ser>
          <c:idx val="2"/>
          <c:order val="2"/>
          <c:tx>
            <c:strRef>
              <c:f>'QUESTION Q3'!$C$202</c:f>
              <c:strCache>
                <c:ptCount val="1"/>
                <c:pt idx="0">
                  <c:v>Own-account workers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Q3'!$D$198:$E$198</c:f>
              <c:strCache>
                <c:ptCount val="2"/>
                <c:pt idx="0">
                  <c:v>Informal employment</c:v>
                </c:pt>
                <c:pt idx="1">
                  <c:v>Formal employment</c:v>
                </c:pt>
              </c:strCache>
            </c:strRef>
          </c:cat>
          <c:val>
            <c:numRef>
              <c:f>'QUESTION Q3'!$D$202:$E$202</c:f>
            </c:numRef>
          </c:val>
          <c:extLst>
            <c:ext xmlns:c16="http://schemas.microsoft.com/office/drawing/2014/chart" uri="{C3380CC4-5D6E-409C-BE32-E72D297353CC}">
              <c16:uniqueId val="{000000EC-5F19-43D5-A4F4-9DEF3BCD2C5B}"/>
            </c:ext>
          </c:extLst>
        </c:ser>
        <c:ser>
          <c:idx val="3"/>
          <c:order val="3"/>
          <c:tx>
            <c:strRef>
              <c:f>'QUESTION Q3'!$C$203</c:f>
              <c:strCache>
                <c:ptCount val="1"/>
                <c:pt idx="0">
                  <c:v>Contributing family workers</c:v>
                </c:pt>
              </c:strCache>
            </c:strRef>
          </c:tx>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Q3'!$D$198:$E$198</c:f>
              <c:strCache>
                <c:ptCount val="2"/>
                <c:pt idx="0">
                  <c:v>Informal employment</c:v>
                </c:pt>
                <c:pt idx="1">
                  <c:v>Formal employment</c:v>
                </c:pt>
              </c:strCache>
            </c:strRef>
          </c:cat>
          <c:val>
            <c:numRef>
              <c:f>'QUESTION Q3'!$D$203:$E$203</c:f>
            </c:numRef>
          </c:val>
          <c:extLst>
            <c:ext xmlns:c16="http://schemas.microsoft.com/office/drawing/2014/chart" uri="{C3380CC4-5D6E-409C-BE32-E72D297353CC}">
              <c16:uniqueId val="{000000EE-5F19-43D5-A4F4-9DEF3BCD2C5B}"/>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Q3'!$C$206</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Q3'!$D$206:$E$206</c:f>
              <c:numCache>
                <c:formatCode>0.0</c:formatCode>
                <c:ptCount val="2"/>
                <c:pt idx="0">
                  <c:v>36.744786779559981</c:v>
                </c:pt>
                <c:pt idx="1">
                  <c:v>87.485413137587059</c:v>
                </c:pt>
              </c:numCache>
            </c:numRef>
          </c:val>
          <c:extLst>
            <c:ext xmlns:c15="http://schemas.microsoft.com/office/drawing/2012/chart" uri="{02D57815-91ED-43cb-92C2-25804820EDAC}">
              <c15:filteredCategoryTitle>
                <c15:cat>
                  <c:multiLvlStrRef>
                    <c:extLst>
                      <c:ext uri="{02D57815-91ED-43cb-92C2-25804820EDAC}">
                        <c15:formulaRef>
                          <c15:sqref>'QUESTION Q3'!$D$204:$E$204</c15:sqref>
                        </c15:formulaRef>
                      </c:ext>
                    </c:extLst>
                  </c:multiLvlStrRef>
                </c15:cat>
              </c15:filteredCategoryTitle>
            </c:ext>
            <c:ext xmlns:c16="http://schemas.microsoft.com/office/drawing/2014/chart" uri="{C3380CC4-5D6E-409C-BE32-E72D297353CC}">
              <c16:uniqueId val="{00000008-C579-4824-BE86-38D9EA06712E}"/>
            </c:ext>
          </c:extLst>
        </c:ser>
        <c:ser>
          <c:idx val="1"/>
          <c:order val="1"/>
          <c:tx>
            <c:strRef>
              <c:f>'QUESTION Q3'!$C$207</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'QUESTION Q3'!$D$207:$E$207</c:f>
              <c:numCache>
                <c:formatCode>0.0</c:formatCode>
                <c:ptCount val="2"/>
                <c:pt idx="0">
                  <c:v>0.88478479251989806</c:v>
                </c:pt>
                <c:pt idx="1">
                  <c:v>1.7598343685300208</c:v>
                </c:pt>
              </c:numCache>
            </c:numRef>
          </c:val>
          <c:extLst>
            <c:ext xmlns:c15="http://schemas.microsoft.com/office/drawing/2012/chart" uri="{02D57815-91ED-43cb-92C2-25804820EDAC}">
              <c15:filteredCategoryTitle>
                <c15:cat>
                  <c:multiLvlStrRef>
                    <c:extLst>
                      <c:ext uri="{02D57815-91ED-43cb-92C2-25804820EDAC}">
                        <c15:formulaRef>
                          <c15:sqref>'QUESTION Q3'!$D$204:$E$204</c15:sqref>
                        </c15:formulaRef>
                      </c:ext>
                    </c:extLst>
                  </c:multiLvlStrRef>
                </c15:cat>
              </c15:filteredCategoryTitle>
            </c:ext>
            <c:ext xmlns:c16="http://schemas.microsoft.com/office/drawing/2014/chart" uri="{C3380CC4-5D6E-409C-BE32-E72D297353CC}">
              <c16:uniqueId val="{0000000A-C579-4824-BE86-38D9EA06712E}"/>
            </c:ext>
          </c:extLst>
        </c:ser>
        <c:ser>
          <c:idx val="2"/>
          <c:order val="2"/>
          <c:tx>
            <c:strRef>
              <c:f>'QUESTION Q3'!$C$208</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Q3'!$D$208:$E$208</c:f>
              <c:numCache>
                <c:formatCode>0.0</c:formatCode>
                <c:ptCount val="2"/>
                <c:pt idx="0">
                  <c:v>42.617594136023932</c:v>
                </c:pt>
                <c:pt idx="1">
                  <c:v>10.756634669678148</c:v>
                </c:pt>
              </c:numCache>
            </c:numRef>
          </c:val>
          <c:extLst>
            <c:ext xmlns:c15="http://schemas.microsoft.com/office/drawing/2012/chart" uri="{02D57815-91ED-43cb-92C2-25804820EDAC}">
              <c15:filteredCategoryTitle>
                <c15:cat>
                  <c:multiLvlStrRef>
                    <c:extLst>
                      <c:ext uri="{02D57815-91ED-43cb-92C2-25804820EDAC}">
                        <c15:formulaRef>
                          <c15:sqref>'QUESTION Q3'!$D$204:$E$204</c15:sqref>
                        </c15:formulaRef>
                      </c:ext>
                    </c:extLst>
                  </c:multiLvlStrRef>
                </c15:cat>
              </c15:filteredCategoryTitle>
            </c:ext>
            <c:ext xmlns:c16="http://schemas.microsoft.com/office/drawing/2014/chart" uri="{C3380CC4-5D6E-409C-BE32-E72D297353CC}">
              <c16:uniqueId val="{0000000C-C579-4824-BE86-38D9EA06712E}"/>
            </c:ext>
          </c:extLst>
        </c:ser>
        <c:ser>
          <c:idx val="3"/>
          <c:order val="3"/>
          <c:tx>
            <c:strRef>
              <c:f>'QUESTION Q3'!$C$209</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Q3'!$D$209:$E$209</c:f>
              <c:numCache>
                <c:formatCode>0.0</c:formatCode>
                <c:ptCount val="2"/>
                <c:pt idx="0">
                  <c:v>19.752282336317574</c:v>
                </c:pt>
              </c:numCache>
            </c:numRef>
          </c:val>
          <c:extLst>
            <c:ext xmlns:c15="http://schemas.microsoft.com/office/drawing/2012/chart" uri="{02D57815-91ED-43cb-92C2-25804820EDAC}">
              <c15:filteredCategoryTitle>
                <c15:cat>
                  <c:multiLvlStrRef>
                    <c:extLst>
                      <c:ext uri="{02D57815-91ED-43cb-92C2-25804820EDAC}">
                        <c15:formulaRef>
                          <c15:sqref>'QUESTION Q3'!$D$204:$E$204</c15:sqref>
                        </c15:formulaRef>
                      </c:ext>
                    </c:extLst>
                  </c:multiLvlStrRef>
                </c15:cat>
              </c15:filteredCategoryTitle>
            </c:ext>
            <c:ext xmlns:c16="http://schemas.microsoft.com/office/drawing/2014/chart" uri="{C3380CC4-5D6E-409C-BE32-E72D297353CC}">
              <c16:uniqueId val="{0000000E-C579-4824-BE86-38D9EA06712E}"/>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Q3'!$C$212</c:f>
              <c:strCache>
                <c:ptCount val="1"/>
                <c:pt idx="0">
                  <c:v>Employees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Q3'!$D$210:$E$210</c:f>
              <c:strCache>
                <c:ptCount val="2"/>
                <c:pt idx="0">
                  <c:v>Informal employment</c:v>
                </c:pt>
                <c:pt idx="1">
                  <c:v>Formal employment</c:v>
                </c:pt>
              </c:strCache>
            </c:strRef>
          </c:cat>
          <c:val>
            <c:numRef>
              <c:f>'QUESTION Q3'!$D$212:$E$212</c:f>
            </c:numRef>
          </c:val>
          <c:extLst>
            <c:ext xmlns:c16="http://schemas.microsoft.com/office/drawing/2014/chart" uri="{C3380CC4-5D6E-409C-BE32-E72D297353CC}">
              <c16:uniqueId val="{00000110-7E51-41CD-91BF-CC17CD3B2F83}"/>
            </c:ext>
          </c:extLst>
        </c:ser>
        <c:ser>
          <c:idx val="1"/>
          <c:order val="1"/>
          <c:tx>
            <c:strRef>
              <c:f>'QUESTION Q3'!$C$213</c:f>
              <c:strCache>
                <c:ptCount val="1"/>
                <c:pt idx="0">
                  <c:v>Employers</c:v>
                </c:pt>
              </c:strCache>
            </c:strRef>
          </c:tx>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Q3'!$D$210:$E$210</c:f>
              <c:strCache>
                <c:ptCount val="2"/>
                <c:pt idx="0">
                  <c:v>Informal employment</c:v>
                </c:pt>
                <c:pt idx="1">
                  <c:v>Formal employment</c:v>
                </c:pt>
              </c:strCache>
            </c:strRef>
          </c:cat>
          <c:val>
            <c:numRef>
              <c:f>'QUESTION Q3'!$D$213:$E$213</c:f>
            </c:numRef>
          </c:val>
          <c:extLst>
            <c:ext xmlns:c16="http://schemas.microsoft.com/office/drawing/2014/chart" uri="{C3380CC4-5D6E-409C-BE32-E72D297353CC}">
              <c16:uniqueId val="{00000112-7E51-41CD-91BF-CC17CD3B2F83}"/>
            </c:ext>
          </c:extLst>
        </c:ser>
        <c:ser>
          <c:idx val="2"/>
          <c:order val="2"/>
          <c:tx>
            <c:strRef>
              <c:f>'QUESTION Q3'!$C$214</c:f>
              <c:strCache>
                <c:ptCount val="1"/>
                <c:pt idx="0">
                  <c:v>Own-account workers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Q3'!$D$210:$E$210</c:f>
              <c:strCache>
                <c:ptCount val="2"/>
                <c:pt idx="0">
                  <c:v>Informal employment</c:v>
                </c:pt>
                <c:pt idx="1">
                  <c:v>Formal employment</c:v>
                </c:pt>
              </c:strCache>
            </c:strRef>
          </c:cat>
          <c:val>
            <c:numRef>
              <c:f>'QUESTION Q3'!$D$214:$E$214</c:f>
            </c:numRef>
          </c:val>
          <c:extLst>
            <c:ext xmlns:c16="http://schemas.microsoft.com/office/drawing/2014/chart" uri="{C3380CC4-5D6E-409C-BE32-E72D297353CC}">
              <c16:uniqueId val="{00000114-7E51-41CD-91BF-CC17CD3B2F83}"/>
            </c:ext>
          </c:extLst>
        </c:ser>
        <c:ser>
          <c:idx val="3"/>
          <c:order val="3"/>
          <c:tx>
            <c:strRef>
              <c:f>'QUESTION Q3'!$C$215</c:f>
              <c:strCache>
                <c:ptCount val="1"/>
                <c:pt idx="0">
                  <c:v>Contributing family workers</c:v>
                </c:pt>
              </c:strCache>
            </c:strRef>
          </c:tx>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Q3'!$D$210:$E$210</c:f>
              <c:strCache>
                <c:ptCount val="2"/>
                <c:pt idx="0">
                  <c:v>Informal employment</c:v>
                </c:pt>
                <c:pt idx="1">
                  <c:v>Formal employment</c:v>
                </c:pt>
              </c:strCache>
            </c:strRef>
          </c:cat>
          <c:val>
            <c:numRef>
              <c:f>'QUESTION Q3'!$D$215:$E$215</c:f>
            </c:numRef>
          </c:val>
          <c:extLst>
            <c:ext xmlns:c16="http://schemas.microsoft.com/office/drawing/2014/chart" uri="{C3380CC4-5D6E-409C-BE32-E72D297353CC}">
              <c16:uniqueId val="{00000116-7E51-41CD-91BF-CC17CD3B2F83}"/>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Q3'!$C$218</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Q3'!$D$218:$E$218</c:f>
              <c:numCache>
                <c:formatCode>0.0</c:formatCode>
                <c:ptCount val="2"/>
                <c:pt idx="0">
                  <c:v>51.645569620253163</c:v>
                </c:pt>
                <c:pt idx="1">
                  <c:v>92.245174398916348</c:v>
                </c:pt>
              </c:numCache>
            </c:numRef>
          </c:val>
          <c:extLst>
            <c:ext xmlns:c15="http://schemas.microsoft.com/office/drawing/2012/chart" uri="{02D57815-91ED-43cb-92C2-25804820EDAC}">
              <c15:filteredCategoryTitle>
                <c15:cat>
                  <c:multiLvlStrRef>
                    <c:extLst>
                      <c:ext uri="{02D57815-91ED-43cb-92C2-25804820EDAC}">
                        <c15:formulaRef>
                          <c15:sqref>'QUESTION Q3'!$D$216:$E$216</c15:sqref>
                        </c15:formulaRef>
                      </c:ext>
                    </c:extLst>
                  </c:multiLvlStrRef>
                </c15:cat>
              </c15:filteredCategoryTitle>
            </c:ext>
            <c:ext xmlns:c16="http://schemas.microsoft.com/office/drawing/2014/chart" uri="{C3380CC4-5D6E-409C-BE32-E72D297353CC}">
              <c16:uniqueId val="{00000108-CB6B-4DCD-A3C5-BBE4F17582D6}"/>
            </c:ext>
          </c:extLst>
        </c:ser>
        <c:ser>
          <c:idx val="1"/>
          <c:order val="1"/>
          <c:tx>
            <c:strRef>
              <c:f>'QUESTION Q3'!$C$219</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'QUESTION Q3'!$D$219:$E$219</c:f>
              <c:numCache>
                <c:formatCode>0.0</c:formatCode>
                <c:ptCount val="2"/>
                <c:pt idx="0">
                  <c:v>16.351451973194344</c:v>
                </c:pt>
                <c:pt idx="1">
                  <c:v>5.9092448357602443</c:v>
                </c:pt>
              </c:numCache>
            </c:numRef>
          </c:val>
          <c:extLst>
            <c:ext xmlns:c15="http://schemas.microsoft.com/office/drawing/2012/chart" uri="{02D57815-91ED-43cb-92C2-25804820EDAC}">
              <c15:filteredCategoryTitle>
                <c15:cat>
                  <c:multiLvlStrRef>
                    <c:extLst>
                      <c:ext uri="{02D57815-91ED-43cb-92C2-25804820EDAC}">
                        <c15:formulaRef>
                          <c15:sqref>'QUESTION Q3'!$D$216:$E$216</c15:sqref>
                        </c15:formulaRef>
                      </c:ext>
                    </c:extLst>
                  </c:multiLvlStrRef>
                </c15:cat>
              </c15:filteredCategoryTitle>
            </c:ext>
            <c:ext xmlns:c16="http://schemas.microsoft.com/office/drawing/2014/chart" uri="{C3380CC4-5D6E-409C-BE32-E72D297353CC}">
              <c16:uniqueId val="{0000010A-CB6B-4DCD-A3C5-BBE4F17582D6}"/>
            </c:ext>
          </c:extLst>
        </c:ser>
        <c:ser>
          <c:idx val="2"/>
          <c:order val="2"/>
          <c:tx>
            <c:strRef>
              <c:f>'QUESTION Q3'!$C$220</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Q3'!$D$220:$E$220</c:f>
              <c:numCache>
                <c:formatCode>0.0</c:formatCode>
                <c:ptCount val="2"/>
                <c:pt idx="0">
                  <c:v>25.94688508314718</c:v>
                </c:pt>
                <c:pt idx="1">
                  <c:v>1.8455807653234</c:v>
                </c:pt>
              </c:numCache>
            </c:numRef>
          </c:val>
          <c:extLst>
            <c:ext xmlns:c15="http://schemas.microsoft.com/office/drawing/2012/chart" uri="{02D57815-91ED-43cb-92C2-25804820EDAC}">
              <c15:filteredCategoryTitle>
                <c15:cat>
                  <c:multiLvlStrRef>
                    <c:extLst>
                      <c:ext uri="{02D57815-91ED-43cb-92C2-25804820EDAC}">
                        <c15:formulaRef>
                          <c15:sqref>'QUESTION Q3'!$D$216:$E$216</c15:sqref>
                        </c15:formulaRef>
                      </c:ext>
                    </c:extLst>
                  </c:multiLvlStrRef>
                </c15:cat>
              </c15:filteredCategoryTitle>
            </c:ext>
            <c:ext xmlns:c16="http://schemas.microsoft.com/office/drawing/2014/chart" uri="{C3380CC4-5D6E-409C-BE32-E72D297353CC}">
              <c16:uniqueId val="{0000010C-CB6B-4DCD-A3C5-BBE4F17582D6}"/>
            </c:ext>
          </c:extLst>
        </c:ser>
        <c:ser>
          <c:idx val="3"/>
          <c:order val="3"/>
          <c:tx>
            <c:strRef>
              <c:f>'QUESTION Q3'!$C$221</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Q3'!$D$221:$E$221</c:f>
              <c:numCache>
                <c:formatCode>0.0</c:formatCode>
                <c:ptCount val="2"/>
                <c:pt idx="0">
                  <c:v>6.0560933234053111</c:v>
                </c:pt>
              </c:numCache>
            </c:numRef>
          </c:val>
          <c:extLst>
            <c:ext xmlns:c15="http://schemas.microsoft.com/office/drawing/2012/chart" uri="{02D57815-91ED-43cb-92C2-25804820EDAC}">
              <c15:filteredCategoryTitle>
                <c15:cat>
                  <c:multiLvlStrRef>
                    <c:extLst>
                      <c:ext uri="{02D57815-91ED-43cb-92C2-25804820EDAC}">
                        <c15:formulaRef>
                          <c15:sqref>'QUESTION Q3'!$D$216:$E$216</c15:sqref>
                        </c15:formulaRef>
                      </c:ext>
                    </c:extLst>
                  </c:multiLvlStrRef>
                </c15:cat>
              </c15:filteredCategoryTitle>
            </c:ext>
            <c:ext xmlns:c16="http://schemas.microsoft.com/office/drawing/2014/chart" uri="{C3380CC4-5D6E-409C-BE32-E72D297353CC}">
              <c16:uniqueId val="{0000010E-CB6B-4DCD-A3C5-BBE4F17582D6}"/>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Q3'!$C$224</c:f>
              <c:strCache>
                <c:ptCount val="1"/>
                <c:pt idx="0">
                  <c:v>Employees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Q3'!$D$222:$E$222</c:f>
              <c:strCache>
                <c:ptCount val="2"/>
                <c:pt idx="0">
                  <c:v>Informal employment</c:v>
                </c:pt>
                <c:pt idx="1">
                  <c:v>Formal employment</c:v>
                </c:pt>
              </c:strCache>
            </c:strRef>
          </c:cat>
          <c:val>
            <c:numRef>
              <c:f>'QUESTION Q3'!$D$224:$E$224</c:f>
            </c:numRef>
          </c:val>
          <c:extLst>
            <c:ext xmlns:c16="http://schemas.microsoft.com/office/drawing/2014/chart" uri="{C3380CC4-5D6E-409C-BE32-E72D297353CC}">
              <c16:uniqueId val="{00000100-5879-4C6C-82A5-5650F2EEAA4B}"/>
            </c:ext>
          </c:extLst>
        </c:ser>
        <c:ser>
          <c:idx val="1"/>
          <c:order val="1"/>
          <c:tx>
            <c:strRef>
              <c:f>'QUESTION Q3'!$C$225</c:f>
              <c:strCache>
                <c:ptCount val="1"/>
                <c:pt idx="0">
                  <c:v>Employers</c:v>
                </c:pt>
              </c:strCache>
            </c:strRef>
          </c:tx>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Q3'!$D$222:$E$222</c:f>
              <c:strCache>
                <c:ptCount val="2"/>
                <c:pt idx="0">
                  <c:v>Informal employment</c:v>
                </c:pt>
                <c:pt idx="1">
                  <c:v>Formal employment</c:v>
                </c:pt>
              </c:strCache>
            </c:strRef>
          </c:cat>
          <c:val>
            <c:numRef>
              <c:f>'QUESTION Q3'!$D$225:$E$225</c:f>
            </c:numRef>
          </c:val>
          <c:extLst>
            <c:ext xmlns:c16="http://schemas.microsoft.com/office/drawing/2014/chart" uri="{C3380CC4-5D6E-409C-BE32-E72D297353CC}">
              <c16:uniqueId val="{00000102-5879-4C6C-82A5-5650F2EEAA4B}"/>
            </c:ext>
          </c:extLst>
        </c:ser>
        <c:ser>
          <c:idx val="2"/>
          <c:order val="2"/>
          <c:tx>
            <c:strRef>
              <c:f>'QUESTION Q3'!$C$226</c:f>
              <c:strCache>
                <c:ptCount val="1"/>
                <c:pt idx="0">
                  <c:v>Own-account workers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Q3'!$D$222:$E$222</c:f>
              <c:strCache>
                <c:ptCount val="2"/>
                <c:pt idx="0">
                  <c:v>Informal employment</c:v>
                </c:pt>
                <c:pt idx="1">
                  <c:v>Formal employment</c:v>
                </c:pt>
              </c:strCache>
            </c:strRef>
          </c:cat>
          <c:val>
            <c:numRef>
              <c:f>'QUESTION Q3'!$D$226:$E$226</c:f>
            </c:numRef>
          </c:val>
          <c:extLst>
            <c:ext xmlns:c16="http://schemas.microsoft.com/office/drawing/2014/chart" uri="{C3380CC4-5D6E-409C-BE32-E72D297353CC}">
              <c16:uniqueId val="{00000104-5879-4C6C-82A5-5650F2EEAA4B}"/>
            </c:ext>
          </c:extLst>
        </c:ser>
        <c:ser>
          <c:idx val="3"/>
          <c:order val="3"/>
          <c:tx>
            <c:strRef>
              <c:f>'QUESTION Q3'!$C$227</c:f>
              <c:strCache>
                <c:ptCount val="1"/>
                <c:pt idx="0">
                  <c:v>Contributing family workers</c:v>
                </c:pt>
              </c:strCache>
            </c:strRef>
          </c:tx>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Q3'!$D$222:$E$222</c:f>
              <c:strCache>
                <c:ptCount val="2"/>
                <c:pt idx="0">
                  <c:v>Informal employment</c:v>
                </c:pt>
                <c:pt idx="1">
                  <c:v>Formal employment</c:v>
                </c:pt>
              </c:strCache>
            </c:strRef>
          </c:cat>
          <c:val>
            <c:numRef>
              <c:f>'QUESTION Q3'!$D$227:$E$227</c:f>
            </c:numRef>
          </c:val>
          <c:extLst>
            <c:ext xmlns:c16="http://schemas.microsoft.com/office/drawing/2014/chart" uri="{C3380CC4-5D6E-409C-BE32-E72D297353CC}">
              <c16:uniqueId val="{00000106-5879-4C6C-82A5-5650F2EEAA4B}"/>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Q3'!$C$230</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Q3'!$D$230:$E$230</c:f>
              <c:numCache>
                <c:formatCode>0.0</c:formatCode>
                <c:ptCount val="2"/>
                <c:pt idx="0">
                  <c:v>80.669144981412643</c:v>
                </c:pt>
                <c:pt idx="1">
                  <c:v>91.312559017941453</c:v>
                </c:pt>
              </c:numCache>
            </c:numRef>
          </c:val>
          <c:extLst>
            <c:ext xmlns:c15="http://schemas.microsoft.com/office/drawing/2012/chart" uri="{02D57815-91ED-43cb-92C2-25804820EDAC}">
              <c15:filteredCategoryTitle>
                <c15:cat>
                  <c:multiLvlStrRef>
                    <c:extLst>
                      <c:ext uri="{02D57815-91ED-43cb-92C2-25804820EDAC}">
                        <c15:formulaRef>
                          <c15:sqref>'QUESTION Q3'!$D$228:$E$228</c15:sqref>
                        </c15:formulaRef>
                      </c:ext>
                    </c:extLst>
                  </c:multiLvlStrRef>
                </c15:cat>
              </c15:filteredCategoryTitle>
            </c:ext>
            <c:ext xmlns:c16="http://schemas.microsoft.com/office/drawing/2014/chart" uri="{C3380CC4-5D6E-409C-BE32-E72D297353CC}">
              <c16:uniqueId val="{00000118-C8D9-42F5-9420-EB95717DEF40}"/>
            </c:ext>
          </c:extLst>
        </c:ser>
        <c:ser>
          <c:idx val="1"/>
          <c:order val="1"/>
          <c:tx>
            <c:strRef>
              <c:f>'QUESTION Q3'!$C$231</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'QUESTION Q3'!$D$231:$E$231</c:f>
              <c:numCache>
                <c:formatCode>0.0</c:formatCode>
                <c:ptCount val="2"/>
                <c:pt idx="0">
                  <c:v>1.1152416356877324</c:v>
                </c:pt>
                <c:pt idx="1">
                  <c:v>1.7941454202077429</c:v>
                </c:pt>
              </c:numCache>
            </c:numRef>
          </c:val>
          <c:extLst>
            <c:ext xmlns:c15="http://schemas.microsoft.com/office/drawing/2012/chart" uri="{02D57815-91ED-43cb-92C2-25804820EDAC}">
              <c15:filteredCategoryTitle>
                <c15:cat>
                  <c:multiLvlStrRef>
                    <c:extLst>
                      <c:ext uri="{02D57815-91ED-43cb-92C2-25804820EDAC}">
                        <c15:formulaRef>
                          <c15:sqref>'QUESTION Q3'!$D$228:$E$228</c15:sqref>
                        </c15:formulaRef>
                      </c:ext>
                    </c:extLst>
                  </c:multiLvlStrRef>
                </c15:cat>
              </c15:filteredCategoryTitle>
            </c:ext>
            <c:ext xmlns:c16="http://schemas.microsoft.com/office/drawing/2014/chart" uri="{C3380CC4-5D6E-409C-BE32-E72D297353CC}">
              <c16:uniqueId val="{0000011A-C8D9-42F5-9420-EB95717DEF40}"/>
            </c:ext>
          </c:extLst>
        </c:ser>
        <c:ser>
          <c:idx val="2"/>
          <c:order val="2"/>
          <c:tx>
            <c:strRef>
              <c:f>'QUESTION Q3'!$C$232</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Q3'!$D$232:$E$232</c:f>
              <c:numCache>
                <c:formatCode>0.0</c:formatCode>
                <c:ptCount val="2"/>
                <c:pt idx="0">
                  <c:v>8.921933085501859</c:v>
                </c:pt>
                <c:pt idx="1">
                  <c:v>6.8932955618508025</c:v>
                </c:pt>
              </c:numCache>
            </c:numRef>
          </c:val>
          <c:extLst>
            <c:ext xmlns:c15="http://schemas.microsoft.com/office/drawing/2012/chart" uri="{02D57815-91ED-43cb-92C2-25804820EDAC}">
              <c15:filteredCategoryTitle>
                <c15:cat>
                  <c:multiLvlStrRef>
                    <c:extLst>
                      <c:ext uri="{02D57815-91ED-43cb-92C2-25804820EDAC}">
                        <c15:formulaRef>
                          <c15:sqref>'QUESTION Q3'!$D$228:$E$228</c15:sqref>
                        </c15:formulaRef>
                      </c:ext>
                    </c:extLst>
                  </c:multiLvlStrRef>
                </c15:cat>
              </c15:filteredCategoryTitle>
            </c:ext>
            <c:ext xmlns:c16="http://schemas.microsoft.com/office/drawing/2014/chart" uri="{C3380CC4-5D6E-409C-BE32-E72D297353CC}">
              <c16:uniqueId val="{0000011C-C8D9-42F5-9420-EB95717DEF40}"/>
            </c:ext>
          </c:extLst>
        </c:ser>
        <c:ser>
          <c:idx val="3"/>
          <c:order val="3"/>
          <c:tx>
            <c:strRef>
              <c:f>'QUESTION Q3'!$C$233</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Q3'!$D$233:$E$233</c:f>
              <c:numCache>
                <c:formatCode>0.0</c:formatCode>
                <c:ptCount val="2"/>
                <c:pt idx="0">
                  <c:v>9.2936802973977688</c:v>
                </c:pt>
              </c:numCache>
            </c:numRef>
          </c:val>
          <c:extLst>
            <c:ext xmlns:c15="http://schemas.microsoft.com/office/drawing/2012/chart" uri="{02D57815-91ED-43cb-92C2-25804820EDAC}">
              <c15:filteredCategoryTitle>
                <c15:cat>
                  <c:multiLvlStrRef>
                    <c:extLst>
                      <c:ext uri="{02D57815-91ED-43cb-92C2-25804820EDAC}">
                        <c15:formulaRef>
                          <c15:sqref>'QUESTION Q3'!$D$228:$E$228</c15:sqref>
                        </c15:formulaRef>
                      </c:ext>
                    </c:extLst>
                  </c:multiLvlStrRef>
                </c15:cat>
              </c15:filteredCategoryTitle>
            </c:ext>
            <c:ext xmlns:c16="http://schemas.microsoft.com/office/drawing/2014/chart" uri="{C3380CC4-5D6E-409C-BE32-E72D297353CC}">
              <c16:uniqueId val="{0000011E-C8D9-42F5-9420-EB95717DEF40}"/>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Q3'!$C$236</c:f>
              <c:strCache>
                <c:ptCount val="1"/>
                <c:pt idx="0">
                  <c:v>Employees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Q3'!$D$234:$E$234</c:f>
              <c:strCache>
                <c:ptCount val="2"/>
                <c:pt idx="0">
                  <c:v>Informal employment</c:v>
                </c:pt>
                <c:pt idx="1">
                  <c:v>Formal employment</c:v>
                </c:pt>
              </c:strCache>
            </c:strRef>
          </c:cat>
          <c:val>
            <c:numRef>
              <c:f>'QUESTION Q3'!$D$236:$E$236</c:f>
            </c:numRef>
          </c:val>
          <c:extLst>
            <c:ext xmlns:c16="http://schemas.microsoft.com/office/drawing/2014/chart" uri="{C3380CC4-5D6E-409C-BE32-E72D297353CC}">
              <c16:uniqueId val="{00000130-6073-436B-91D4-D249205B588F}"/>
            </c:ext>
          </c:extLst>
        </c:ser>
        <c:ser>
          <c:idx val="1"/>
          <c:order val="1"/>
          <c:tx>
            <c:strRef>
              <c:f>'QUESTION Q3'!$C$237</c:f>
              <c:strCache>
                <c:ptCount val="1"/>
                <c:pt idx="0">
                  <c:v>Employers</c:v>
                </c:pt>
              </c:strCache>
            </c:strRef>
          </c:tx>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Q3'!$D$234:$E$234</c:f>
              <c:strCache>
                <c:ptCount val="2"/>
                <c:pt idx="0">
                  <c:v>Informal employment</c:v>
                </c:pt>
                <c:pt idx="1">
                  <c:v>Formal employment</c:v>
                </c:pt>
              </c:strCache>
            </c:strRef>
          </c:cat>
          <c:val>
            <c:numRef>
              <c:f>'QUESTION Q3'!$D$237:$E$237</c:f>
            </c:numRef>
          </c:val>
          <c:extLst>
            <c:ext xmlns:c16="http://schemas.microsoft.com/office/drawing/2014/chart" uri="{C3380CC4-5D6E-409C-BE32-E72D297353CC}">
              <c16:uniqueId val="{00000132-6073-436B-91D4-D249205B588F}"/>
            </c:ext>
          </c:extLst>
        </c:ser>
        <c:ser>
          <c:idx val="2"/>
          <c:order val="2"/>
          <c:tx>
            <c:strRef>
              <c:f>'QUESTION Q3'!$C$238</c:f>
              <c:strCache>
                <c:ptCount val="1"/>
                <c:pt idx="0">
                  <c:v>Own-account workers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Q3'!$D$234:$E$234</c:f>
              <c:strCache>
                <c:ptCount val="2"/>
                <c:pt idx="0">
                  <c:v>Informal employment</c:v>
                </c:pt>
                <c:pt idx="1">
                  <c:v>Formal employment</c:v>
                </c:pt>
              </c:strCache>
            </c:strRef>
          </c:cat>
          <c:val>
            <c:numRef>
              <c:f>'QUESTION Q3'!$D$238:$E$238</c:f>
            </c:numRef>
          </c:val>
          <c:extLst>
            <c:ext xmlns:c16="http://schemas.microsoft.com/office/drawing/2014/chart" uri="{C3380CC4-5D6E-409C-BE32-E72D297353CC}">
              <c16:uniqueId val="{00000134-6073-436B-91D4-D249205B588F}"/>
            </c:ext>
          </c:extLst>
        </c:ser>
        <c:ser>
          <c:idx val="3"/>
          <c:order val="3"/>
          <c:tx>
            <c:strRef>
              <c:f>'QUESTION Q3'!$C$239</c:f>
              <c:strCache>
                <c:ptCount val="1"/>
                <c:pt idx="0">
                  <c:v>Contributing family workers</c:v>
                </c:pt>
              </c:strCache>
            </c:strRef>
          </c:tx>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Q3'!$D$234:$E$234</c:f>
              <c:strCache>
                <c:ptCount val="2"/>
                <c:pt idx="0">
                  <c:v>Informal employment</c:v>
                </c:pt>
                <c:pt idx="1">
                  <c:v>Formal employment</c:v>
                </c:pt>
              </c:strCache>
            </c:strRef>
          </c:cat>
          <c:val>
            <c:numRef>
              <c:f>'QUESTION Q3'!$D$239:$E$239</c:f>
            </c:numRef>
          </c:val>
          <c:extLst>
            <c:ext xmlns:c16="http://schemas.microsoft.com/office/drawing/2014/chart" uri="{C3380CC4-5D6E-409C-BE32-E72D297353CC}">
              <c16:uniqueId val="{00000136-6073-436B-91D4-D249205B588F}"/>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Q3'!$C$242</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Q3'!$D$242:$E$242</c:f>
              <c:numCache>
                <c:formatCode>0.0</c:formatCode>
                <c:ptCount val="2"/>
                <c:pt idx="0">
                  <c:v>35.857715304080976</c:v>
                </c:pt>
                <c:pt idx="1">
                  <c:v>88.629163124299481</c:v>
                </c:pt>
              </c:numCache>
            </c:numRef>
          </c:val>
          <c:extLst>
            <c:ext xmlns:c15="http://schemas.microsoft.com/office/drawing/2012/chart" uri="{02D57815-91ED-43cb-92C2-25804820EDAC}">
              <c15:filteredCategoryTitle>
                <c15:cat>
                  <c:multiLvlStrRef>
                    <c:extLst>
                      <c:ext uri="{02D57815-91ED-43cb-92C2-25804820EDAC}">
                        <c15:formulaRef>
                          <c15:sqref>'QUESTION Q3'!$D$240:$E$240</c15:sqref>
                        </c15:formulaRef>
                      </c:ext>
                    </c:extLst>
                  </c:multiLvlStrRef>
                </c15:cat>
              </c15:filteredCategoryTitle>
            </c:ext>
            <c:ext xmlns:c16="http://schemas.microsoft.com/office/drawing/2014/chart" uri="{C3380CC4-5D6E-409C-BE32-E72D297353CC}">
              <c16:uniqueId val="{00000128-09E6-4672-928C-35B0C7D79A3F}"/>
            </c:ext>
          </c:extLst>
        </c:ser>
        <c:ser>
          <c:idx val="1"/>
          <c:order val="1"/>
          <c:tx>
            <c:strRef>
              <c:f>'QUESTION Q3'!$C$243</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'QUESTION Q3'!$D$243:$E$243</c:f>
              <c:numCache>
                <c:formatCode>0.0</c:formatCode>
                <c:ptCount val="2"/>
                <c:pt idx="0">
                  <c:v>2.0193362270085573</c:v>
                </c:pt>
                <c:pt idx="1">
                  <c:v>2.2596893648069787</c:v>
                </c:pt>
              </c:numCache>
            </c:numRef>
          </c:val>
          <c:extLst>
            <c:ext xmlns:c15="http://schemas.microsoft.com/office/drawing/2012/chart" uri="{02D57815-91ED-43cb-92C2-25804820EDAC}">
              <c15:filteredCategoryTitle>
                <c15:cat>
                  <c:multiLvlStrRef>
                    <c:extLst>
                      <c:ext uri="{02D57815-91ED-43cb-92C2-25804820EDAC}">
                        <c15:formulaRef>
                          <c15:sqref>'QUESTION Q3'!$D$240:$E$240</c15:sqref>
                        </c15:formulaRef>
                      </c:ext>
                    </c:extLst>
                  </c:multiLvlStrRef>
                </c15:cat>
              </c15:filteredCategoryTitle>
            </c:ext>
            <c:ext xmlns:c16="http://schemas.microsoft.com/office/drawing/2014/chart" uri="{C3380CC4-5D6E-409C-BE32-E72D297353CC}">
              <c16:uniqueId val="{0000012A-09E6-4672-928C-35B0C7D79A3F}"/>
            </c:ext>
          </c:extLst>
        </c:ser>
        <c:ser>
          <c:idx val="2"/>
          <c:order val="2"/>
          <c:tx>
            <c:strRef>
              <c:f>'QUESTION Q3'!$C$244</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Q3'!$D$244:$E$244</c:f>
              <c:numCache>
                <c:formatCode>0.0</c:formatCode>
                <c:ptCount val="2"/>
                <c:pt idx="0">
                  <c:v>46.180459953283162</c:v>
                </c:pt>
                <c:pt idx="1">
                  <c:v>9.1111475108935362</c:v>
                </c:pt>
              </c:numCache>
            </c:numRef>
          </c:val>
          <c:extLst>
            <c:ext xmlns:c15="http://schemas.microsoft.com/office/drawing/2012/chart" uri="{02D57815-91ED-43cb-92C2-25804820EDAC}">
              <c15:filteredCategoryTitle>
                <c15:cat>
                  <c:multiLvlStrRef>
                    <c:extLst>
                      <c:ext uri="{02D57815-91ED-43cb-92C2-25804820EDAC}">
                        <c15:formulaRef>
                          <c15:sqref>'QUESTION Q3'!$D$240:$E$240</c15:sqref>
                        </c15:formulaRef>
                      </c:ext>
                    </c:extLst>
                  </c:multiLvlStrRef>
                </c15:cat>
              </c15:filteredCategoryTitle>
            </c:ext>
            <c:ext xmlns:c16="http://schemas.microsoft.com/office/drawing/2014/chart" uri="{C3380CC4-5D6E-409C-BE32-E72D297353CC}">
              <c16:uniqueId val="{0000012C-09E6-4672-928C-35B0C7D79A3F}"/>
            </c:ext>
          </c:extLst>
        </c:ser>
        <c:ser>
          <c:idx val="3"/>
          <c:order val="3"/>
          <c:tx>
            <c:strRef>
              <c:f>'QUESTION Q3'!$C$245</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Q3'!$D$245:$E$245</c:f>
              <c:numCache>
                <c:formatCode>0.0</c:formatCode>
                <c:ptCount val="2"/>
                <c:pt idx="0">
                  <c:v>15.942488515627304</c:v>
                </c:pt>
              </c:numCache>
            </c:numRef>
          </c:val>
          <c:extLst>
            <c:ext xmlns:c15="http://schemas.microsoft.com/office/drawing/2012/chart" uri="{02D57815-91ED-43cb-92C2-25804820EDAC}">
              <c15:filteredCategoryTitle>
                <c15:cat>
                  <c:multiLvlStrRef>
                    <c:extLst>
                      <c:ext uri="{02D57815-91ED-43cb-92C2-25804820EDAC}">
                        <c15:formulaRef>
                          <c15:sqref>'QUESTION Q3'!$D$240:$E$240</c15:sqref>
                        </c15:formulaRef>
                      </c:ext>
                    </c:extLst>
                  </c:multiLvlStrRef>
                </c15:cat>
              </c15:filteredCategoryTitle>
            </c:ext>
            <c:ext xmlns:c16="http://schemas.microsoft.com/office/drawing/2014/chart" uri="{C3380CC4-5D6E-409C-BE32-E72D297353CC}">
              <c16:uniqueId val="{0000012E-09E6-4672-928C-35B0C7D79A3F}"/>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Q3'!$C$248</c:f>
              <c:strCache>
                <c:ptCount val="1"/>
                <c:pt idx="0">
                  <c:v>Employees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Q3'!$D$246:$E$246</c:f>
              <c:strCache>
                <c:ptCount val="2"/>
                <c:pt idx="0">
                  <c:v>Informal employment</c:v>
                </c:pt>
                <c:pt idx="1">
                  <c:v>Formal employment</c:v>
                </c:pt>
              </c:strCache>
            </c:strRef>
          </c:cat>
          <c:val>
            <c:numRef>
              <c:f>'QUESTION Q3'!$D$248:$E$248</c:f>
            </c:numRef>
          </c:val>
          <c:extLst>
            <c:ext xmlns:c16="http://schemas.microsoft.com/office/drawing/2014/chart" uri="{C3380CC4-5D6E-409C-BE32-E72D297353CC}">
              <c16:uniqueId val="{00000120-1C58-414C-8FFE-0CDA29687F87}"/>
            </c:ext>
          </c:extLst>
        </c:ser>
        <c:ser>
          <c:idx val="1"/>
          <c:order val="1"/>
          <c:tx>
            <c:strRef>
              <c:f>'QUESTION Q3'!$C$249</c:f>
              <c:strCache>
                <c:ptCount val="1"/>
                <c:pt idx="0">
                  <c:v>Employers</c:v>
                </c:pt>
              </c:strCache>
            </c:strRef>
          </c:tx>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Q3'!$D$246:$E$246</c:f>
              <c:strCache>
                <c:ptCount val="2"/>
                <c:pt idx="0">
                  <c:v>Informal employment</c:v>
                </c:pt>
                <c:pt idx="1">
                  <c:v>Formal employment</c:v>
                </c:pt>
              </c:strCache>
            </c:strRef>
          </c:cat>
          <c:val>
            <c:numRef>
              <c:f>'QUESTION Q3'!$D$249:$E$249</c:f>
            </c:numRef>
          </c:val>
          <c:extLst>
            <c:ext xmlns:c16="http://schemas.microsoft.com/office/drawing/2014/chart" uri="{C3380CC4-5D6E-409C-BE32-E72D297353CC}">
              <c16:uniqueId val="{00000122-1C58-414C-8FFE-0CDA29687F87}"/>
            </c:ext>
          </c:extLst>
        </c:ser>
        <c:ser>
          <c:idx val="2"/>
          <c:order val="2"/>
          <c:tx>
            <c:strRef>
              <c:f>'QUESTION Q3'!$C$250</c:f>
              <c:strCache>
                <c:ptCount val="1"/>
                <c:pt idx="0">
                  <c:v>Own-account workers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Q3'!$D$246:$E$246</c:f>
              <c:strCache>
                <c:ptCount val="2"/>
                <c:pt idx="0">
                  <c:v>Informal employment</c:v>
                </c:pt>
                <c:pt idx="1">
                  <c:v>Formal employment</c:v>
                </c:pt>
              </c:strCache>
            </c:strRef>
          </c:cat>
          <c:val>
            <c:numRef>
              <c:f>'QUESTION Q3'!$D$250:$E$250</c:f>
            </c:numRef>
          </c:val>
          <c:extLst>
            <c:ext xmlns:c16="http://schemas.microsoft.com/office/drawing/2014/chart" uri="{C3380CC4-5D6E-409C-BE32-E72D297353CC}">
              <c16:uniqueId val="{00000124-1C58-414C-8FFE-0CDA29687F87}"/>
            </c:ext>
          </c:extLst>
        </c:ser>
        <c:ser>
          <c:idx val="3"/>
          <c:order val="3"/>
          <c:tx>
            <c:strRef>
              <c:f>'QUESTION Q3'!$C$251</c:f>
              <c:strCache>
                <c:ptCount val="1"/>
                <c:pt idx="0">
                  <c:v>Contributing family workers</c:v>
                </c:pt>
              </c:strCache>
            </c:strRef>
          </c:tx>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Q3'!$D$246:$E$246</c:f>
              <c:strCache>
                <c:ptCount val="2"/>
                <c:pt idx="0">
                  <c:v>Informal employment</c:v>
                </c:pt>
                <c:pt idx="1">
                  <c:v>Formal employment</c:v>
                </c:pt>
              </c:strCache>
            </c:strRef>
          </c:cat>
          <c:val>
            <c:numRef>
              <c:f>'QUESTION Q3'!$D$251:$E$251</c:f>
            </c:numRef>
          </c:val>
          <c:extLst>
            <c:ext xmlns:c16="http://schemas.microsoft.com/office/drawing/2014/chart" uri="{C3380CC4-5D6E-409C-BE32-E72D297353CC}">
              <c16:uniqueId val="{00000126-1C58-414C-8FFE-0CDA29687F87}"/>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Q3'!$C$254</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Q3'!$D$254:$E$254</c:f>
              <c:numCache>
                <c:formatCode>0.0</c:formatCode>
                <c:ptCount val="2"/>
                <c:pt idx="0">
                  <c:v>24.319614125268458</c:v>
                </c:pt>
                <c:pt idx="1">
                  <c:v>91.990446995080916</c:v>
                </c:pt>
              </c:numCache>
            </c:numRef>
          </c:val>
          <c:extLst>
            <c:ext xmlns:c15="http://schemas.microsoft.com/office/drawing/2012/chart" uri="{02D57815-91ED-43cb-92C2-25804820EDAC}">
              <c15:filteredCategoryTitle>
                <c15:cat>
                  <c:multiLvlStrRef>
                    <c:extLst>
                      <c:ext uri="{02D57815-91ED-43cb-92C2-25804820EDAC}">
                        <c15:formulaRef>
                          <c15:sqref>'QUESTION Q3'!$D$252:$E$252</c15:sqref>
                        </c15:formulaRef>
                      </c:ext>
                    </c:extLst>
                  </c:multiLvlStrRef>
                </c15:cat>
              </c15:filteredCategoryTitle>
            </c:ext>
            <c:ext xmlns:c16="http://schemas.microsoft.com/office/drawing/2014/chart" uri="{C3380CC4-5D6E-409C-BE32-E72D297353CC}">
              <c16:uniqueId val="{00000150-4104-485F-818C-19BBB0681989}"/>
            </c:ext>
          </c:extLst>
        </c:ser>
        <c:ser>
          <c:idx val="1"/>
          <c:order val="1"/>
          <c:tx>
            <c:strRef>
              <c:f>'QUESTION Q3'!$C$255</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'QUESTION Q3'!$D$255:$E$255</c:f>
              <c:numCache>
                <c:formatCode>0.0</c:formatCode>
                <c:ptCount val="2"/>
                <c:pt idx="0">
                  <c:v>3.0630567193606311</c:v>
                </c:pt>
                <c:pt idx="1">
                  <c:v>2.7161902046054038</c:v>
                </c:pt>
              </c:numCache>
            </c:numRef>
          </c:val>
          <c:extLst>
            <c:ext xmlns:c15="http://schemas.microsoft.com/office/drawing/2012/chart" uri="{02D57815-91ED-43cb-92C2-25804820EDAC}">
              <c15:filteredCategoryTitle>
                <c15:cat>
                  <c:multiLvlStrRef>
                    <c:extLst>
                      <c:ext uri="{02D57815-91ED-43cb-92C2-25804820EDAC}">
                        <c15:formulaRef>
                          <c15:sqref>'QUESTION Q3'!$D$252:$E$252</c15:sqref>
                        </c15:formulaRef>
                      </c:ext>
                    </c:extLst>
                  </c:multiLvlStrRef>
                </c15:cat>
              </c15:filteredCategoryTitle>
            </c:ext>
            <c:ext xmlns:c16="http://schemas.microsoft.com/office/drawing/2014/chart" uri="{C3380CC4-5D6E-409C-BE32-E72D297353CC}">
              <c16:uniqueId val="{00000152-4104-485F-818C-19BBB0681989}"/>
            </c:ext>
          </c:extLst>
        </c:ser>
        <c:ser>
          <c:idx val="2"/>
          <c:order val="2"/>
          <c:tx>
            <c:strRef>
              <c:f>'QUESTION Q3'!$C$256</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Q3'!$D$256:$E$256</c:f>
              <c:numCache>
                <c:formatCode>0.0</c:formatCode>
                <c:ptCount val="2"/>
                <c:pt idx="0">
                  <c:v>69.996127169665172</c:v>
                </c:pt>
                <c:pt idx="1">
                  <c:v>5.2933628003136803</c:v>
                </c:pt>
              </c:numCache>
            </c:numRef>
          </c:val>
          <c:extLst>
            <c:ext xmlns:c15="http://schemas.microsoft.com/office/drawing/2012/chart" uri="{02D57815-91ED-43cb-92C2-25804820EDAC}">
              <c15:filteredCategoryTitle>
                <c15:cat>
                  <c:multiLvlStrRef>
                    <c:extLst>
                      <c:ext uri="{02D57815-91ED-43cb-92C2-25804820EDAC}">
                        <c15:formulaRef>
                          <c15:sqref>'QUESTION Q3'!$D$252:$E$252</c15:sqref>
                        </c15:formulaRef>
                      </c:ext>
                    </c:extLst>
                  </c:multiLvlStrRef>
                </c15:cat>
              </c15:filteredCategoryTitle>
            </c:ext>
            <c:ext xmlns:c16="http://schemas.microsoft.com/office/drawing/2014/chart" uri="{C3380CC4-5D6E-409C-BE32-E72D297353CC}">
              <c16:uniqueId val="{00000154-4104-485F-818C-19BBB0681989}"/>
            </c:ext>
          </c:extLst>
        </c:ser>
        <c:ser>
          <c:idx val="3"/>
          <c:order val="3"/>
          <c:tx>
            <c:strRef>
              <c:f>'QUESTION Q3'!$C$257</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Q3'!$D$257:$E$257</c:f>
              <c:numCache>
                <c:formatCode>0.0</c:formatCode>
                <c:ptCount val="2"/>
                <c:pt idx="0">
                  <c:v>2.6212019857057354</c:v>
                </c:pt>
              </c:numCache>
            </c:numRef>
          </c:val>
          <c:extLst>
            <c:ext xmlns:c15="http://schemas.microsoft.com/office/drawing/2012/chart" uri="{02D57815-91ED-43cb-92C2-25804820EDAC}">
              <c15:filteredCategoryTitle>
                <c15:cat>
                  <c:multiLvlStrRef>
                    <c:extLst>
                      <c:ext uri="{02D57815-91ED-43cb-92C2-25804820EDAC}">
                        <c15:formulaRef>
                          <c15:sqref>'QUESTION Q3'!$D$252:$E$252</c15:sqref>
                        </c15:formulaRef>
                      </c:ext>
                    </c:extLst>
                  </c:multiLvlStrRef>
                </c15:cat>
              </c15:filteredCategoryTitle>
            </c:ext>
            <c:ext xmlns:c16="http://schemas.microsoft.com/office/drawing/2014/chart" uri="{C3380CC4-5D6E-409C-BE32-E72D297353CC}">
              <c16:uniqueId val="{00000156-4104-485F-818C-19BBB0681989}"/>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Q3'!$C$260</c:f>
              <c:strCache>
                <c:ptCount val="1"/>
                <c:pt idx="0">
                  <c:v>Employees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Q3'!$D$258:$E$258</c:f>
              <c:strCache>
                <c:ptCount val="2"/>
                <c:pt idx="0">
                  <c:v>Informal employment</c:v>
                </c:pt>
                <c:pt idx="1">
                  <c:v>Formal employment</c:v>
                </c:pt>
              </c:strCache>
            </c:strRef>
          </c:cat>
          <c:val>
            <c:numRef>
              <c:f>'QUESTION Q3'!$D$260:$E$260</c:f>
            </c:numRef>
          </c:val>
          <c:extLst>
            <c:ext xmlns:c16="http://schemas.microsoft.com/office/drawing/2014/chart" uri="{C3380CC4-5D6E-409C-BE32-E72D297353CC}">
              <c16:uniqueId val="{00000148-1226-402A-90CB-770C007C5B24}"/>
            </c:ext>
          </c:extLst>
        </c:ser>
        <c:ser>
          <c:idx val="1"/>
          <c:order val="1"/>
          <c:tx>
            <c:strRef>
              <c:f>'QUESTION Q3'!$C$261</c:f>
              <c:strCache>
                <c:ptCount val="1"/>
                <c:pt idx="0">
                  <c:v>Employers</c:v>
                </c:pt>
              </c:strCache>
            </c:strRef>
          </c:tx>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Q3'!$D$258:$E$258</c:f>
              <c:strCache>
                <c:ptCount val="2"/>
                <c:pt idx="0">
                  <c:v>Informal employment</c:v>
                </c:pt>
                <c:pt idx="1">
                  <c:v>Formal employment</c:v>
                </c:pt>
              </c:strCache>
            </c:strRef>
          </c:cat>
          <c:val>
            <c:numRef>
              <c:f>'QUESTION Q3'!$D$261:$E$261</c:f>
            </c:numRef>
          </c:val>
          <c:extLst>
            <c:ext xmlns:c16="http://schemas.microsoft.com/office/drawing/2014/chart" uri="{C3380CC4-5D6E-409C-BE32-E72D297353CC}">
              <c16:uniqueId val="{0000014A-1226-402A-90CB-770C007C5B24}"/>
            </c:ext>
          </c:extLst>
        </c:ser>
        <c:ser>
          <c:idx val="2"/>
          <c:order val="2"/>
          <c:tx>
            <c:strRef>
              <c:f>'QUESTION Q3'!$C$262</c:f>
              <c:strCache>
                <c:ptCount val="1"/>
                <c:pt idx="0">
                  <c:v>Own-account workers</c:v>
                </c:pt>
              </c:strCache>
            </c:strRef>
          </c:tx>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Q3'!$D$258:$E$258</c:f>
              <c:strCache>
                <c:ptCount val="2"/>
                <c:pt idx="0">
                  <c:v>Informal employment</c:v>
                </c:pt>
                <c:pt idx="1">
                  <c:v>Formal employment</c:v>
                </c:pt>
              </c:strCache>
            </c:strRef>
          </c:cat>
          <c:val>
            <c:numRef>
              <c:f>'QUESTION Q3'!$D$262:$E$262</c:f>
            </c:numRef>
          </c:val>
          <c:extLst>
            <c:ext xmlns:c16="http://schemas.microsoft.com/office/drawing/2014/chart" uri="{C3380CC4-5D6E-409C-BE32-E72D297353CC}">
              <c16:uniqueId val="{0000014C-1226-402A-90CB-770C007C5B24}"/>
            </c:ext>
          </c:extLst>
        </c:ser>
        <c:ser>
          <c:idx val="3"/>
          <c:order val="3"/>
          <c:tx>
            <c:strRef>
              <c:f>'QUESTION Q3'!$C$263</c:f>
              <c:strCache>
                <c:ptCount val="1"/>
                <c:pt idx="0">
                  <c:v>Contributing family workers</c:v>
                </c:pt>
              </c:strCache>
            </c:strRef>
          </c:tx>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Q3'!$D$258:$E$258</c:f>
              <c:strCache>
                <c:ptCount val="2"/>
                <c:pt idx="0">
                  <c:v>Informal employment</c:v>
                </c:pt>
                <c:pt idx="1">
                  <c:v>Formal employment</c:v>
                </c:pt>
              </c:strCache>
            </c:strRef>
          </c:cat>
          <c:val>
            <c:numRef>
              <c:f>'QUESTION Q3'!$D$263:$E$263</c:f>
            </c:numRef>
          </c:val>
          <c:extLst>
            <c:ext xmlns:c16="http://schemas.microsoft.com/office/drawing/2014/chart" uri="{C3380CC4-5D6E-409C-BE32-E72D297353CC}">
              <c16:uniqueId val="{0000014E-1226-402A-90CB-770C007C5B24}"/>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Q3'!$C$266</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Q3'!$D$266:$E$266</c:f>
              <c:numCache>
                <c:formatCode>0.0</c:formatCode>
                <c:ptCount val="2"/>
                <c:pt idx="0">
                  <c:v>56.821026282853573</c:v>
                </c:pt>
                <c:pt idx="1">
                  <c:v>94.673034533431306</c:v>
                </c:pt>
              </c:numCache>
            </c:numRef>
          </c:val>
          <c:extLst>
            <c:ext xmlns:c15="http://schemas.microsoft.com/office/drawing/2012/chart" uri="{02D57815-91ED-43cb-92C2-25804820EDAC}">
              <c15:filteredCategoryTitle>
                <c15:cat>
                  <c:multiLvlStrRef>
                    <c:extLst>
                      <c:ext uri="{02D57815-91ED-43cb-92C2-25804820EDAC}">
                        <c15:formulaRef>
                          <c15:sqref>'QUESTION Q3'!$D$264:$E$264</c15:sqref>
                        </c15:formulaRef>
                      </c:ext>
                    </c:extLst>
                  </c:multiLvlStrRef>
                </c15:cat>
              </c15:filteredCategoryTitle>
            </c:ext>
            <c:ext xmlns:c16="http://schemas.microsoft.com/office/drawing/2014/chart" uri="{C3380CC4-5D6E-409C-BE32-E72D297353CC}">
              <c16:uniqueId val="{00000140-2087-4E1C-B284-65A3ABDE40C5}"/>
            </c:ext>
          </c:extLst>
        </c:ser>
        <c:ser>
          <c:idx val="1"/>
          <c:order val="1"/>
          <c:tx>
            <c:strRef>
              <c:f>'QUESTION Q3'!$C$267</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'QUESTION Q3'!$D$267:$E$267</c:f>
              <c:numCache>
                <c:formatCode>0.0</c:formatCode>
                <c:ptCount val="2"/>
                <c:pt idx="0">
                  <c:v>4.005006257822278</c:v>
                </c:pt>
                <c:pt idx="1">
                  <c:v>2.8288023512123441</c:v>
                </c:pt>
              </c:numCache>
            </c:numRef>
          </c:val>
          <c:extLst>
            <c:ext xmlns:c15="http://schemas.microsoft.com/office/drawing/2012/chart" uri="{02D57815-91ED-43cb-92C2-25804820EDAC}">
              <c15:filteredCategoryTitle>
                <c15:cat>
                  <c:multiLvlStrRef>
                    <c:extLst>
                      <c:ext uri="{02D57815-91ED-43cb-92C2-25804820EDAC}">
                        <c15:formulaRef>
                          <c15:sqref>'QUESTION Q3'!$D$264:$E$264</c15:sqref>
                        </c15:formulaRef>
                      </c:ext>
                    </c:extLst>
                  </c:multiLvlStrRef>
                </c15:cat>
              </c15:filteredCategoryTitle>
            </c:ext>
            <c:ext xmlns:c16="http://schemas.microsoft.com/office/drawing/2014/chart" uri="{C3380CC4-5D6E-409C-BE32-E72D297353CC}">
              <c16:uniqueId val="{00000142-2087-4E1C-B284-65A3ABDE40C5}"/>
            </c:ext>
          </c:extLst>
        </c:ser>
        <c:ser>
          <c:idx val="2"/>
          <c:order val="2"/>
          <c:tx>
            <c:strRef>
              <c:f>'QUESTION Q3'!$C$268</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Q3'!$D$268:$E$268</c:f>
              <c:numCache>
                <c:formatCode>0.0</c:formatCode>
                <c:ptCount val="2"/>
                <c:pt idx="0">
                  <c:v>28.911138923654566</c:v>
                </c:pt>
                <c:pt idx="1">
                  <c:v>2.5349008082292435</c:v>
                </c:pt>
              </c:numCache>
            </c:numRef>
          </c:val>
          <c:extLst>
            <c:ext xmlns:c15="http://schemas.microsoft.com/office/drawing/2012/chart" uri="{02D57815-91ED-43cb-92C2-25804820EDAC}">
              <c15:filteredCategoryTitle>
                <c15:cat>
                  <c:multiLvlStrRef>
                    <c:extLst>
                      <c:ext uri="{02D57815-91ED-43cb-92C2-25804820EDAC}">
                        <c15:formulaRef>
                          <c15:sqref>'QUESTION Q3'!$D$264:$E$264</c15:sqref>
                        </c15:formulaRef>
                      </c:ext>
                    </c:extLst>
                  </c:multiLvlStrRef>
                </c15:cat>
              </c15:filteredCategoryTitle>
            </c:ext>
            <c:ext xmlns:c16="http://schemas.microsoft.com/office/drawing/2014/chart" uri="{C3380CC4-5D6E-409C-BE32-E72D297353CC}">
              <c16:uniqueId val="{00000144-2087-4E1C-B284-65A3ABDE40C5}"/>
            </c:ext>
          </c:extLst>
        </c:ser>
        <c:ser>
          <c:idx val="3"/>
          <c:order val="3"/>
          <c:tx>
            <c:strRef>
              <c:f>'QUESTION Q3'!$C$269</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'QUESTION Q3'!$D$269:$E$269</c:f>
              <c:numCache>
                <c:formatCode>0.0</c:formatCode>
                <c:ptCount val="2"/>
                <c:pt idx="0">
                  <c:v>10.137672090112641</c:v>
                </c:pt>
              </c:numCache>
            </c:numRef>
          </c:val>
          <c:extLst>
            <c:ext xmlns:c15="http://schemas.microsoft.com/office/drawing/2012/chart" uri="{02D57815-91ED-43cb-92C2-25804820EDAC}">
              <c15:filteredCategoryTitle>
                <c15:cat>
                  <c:multiLvlStrRef>
                    <c:extLst>
                      <c:ext uri="{02D57815-91ED-43cb-92C2-25804820EDAC}">
                        <c15:formulaRef>
                          <c15:sqref>'QUESTION Q3'!$D$264:$E$264</c15:sqref>
                        </c15:formulaRef>
                      </c:ext>
                    </c:extLst>
                  </c:multiLvlStrRef>
                </c15:cat>
              </c15:filteredCategoryTitle>
            </c:ext>
            <c:ext xmlns:c16="http://schemas.microsoft.com/office/drawing/2014/chart" uri="{C3380CC4-5D6E-409C-BE32-E72D297353CC}">
              <c16:uniqueId val="{00000146-2087-4E1C-B284-65A3ABDE40C5}"/>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Q3'!$C$272</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Q3'!$D$270:$E$270</c:f>
              <c:strCache>
                <c:ptCount val="2"/>
                <c:pt idx="0">
                  <c:v>Informal employment</c:v>
                </c:pt>
                <c:pt idx="1">
                  <c:v>Formal employment</c:v>
                </c:pt>
              </c:strCache>
            </c:strRef>
          </c:cat>
          <c:val>
            <c:numRef>
              <c:f>'QUESTION Q3'!$D$272:$E$272</c:f>
              <c:numCache>
                <c:formatCode>0.0</c:formatCode>
                <c:ptCount val="2"/>
                <c:pt idx="0">
                  <c:v>19.920449569405925</c:v>
                </c:pt>
                <c:pt idx="1">
                  <c:v>90.905911157747468</c:v>
                </c:pt>
              </c:numCache>
            </c:numRef>
          </c:val>
          <c:extLst>
            <c:ext xmlns:c16="http://schemas.microsoft.com/office/drawing/2014/chart" uri="{C3380CC4-5D6E-409C-BE32-E72D297353CC}">
              <c16:uniqueId val="{00000138-96B2-451A-ADA2-800F2A7E032E}"/>
            </c:ext>
          </c:extLst>
        </c:ser>
        <c:ser>
          <c:idx val="1"/>
          <c:order val="1"/>
          <c:tx>
            <c:strRef>
              <c:f>'QUESTION Q3'!$C$273</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Q3'!$D$270:$E$270</c:f>
              <c:strCache>
                <c:ptCount val="2"/>
                <c:pt idx="0">
                  <c:v>Informal employment</c:v>
                </c:pt>
                <c:pt idx="1">
                  <c:v>Formal employment</c:v>
                </c:pt>
              </c:strCache>
            </c:strRef>
          </c:cat>
          <c:val>
            <c:numRef>
              <c:f>'QUESTION Q3'!$D$273:$E$273</c:f>
              <c:numCache>
                <c:formatCode>0.0</c:formatCode>
                <c:ptCount val="2"/>
                <c:pt idx="0">
                  <c:v>2.156619471609984</c:v>
                </c:pt>
                <c:pt idx="1">
                  <c:v>3.60265827212312</c:v>
                </c:pt>
              </c:numCache>
            </c:numRef>
          </c:val>
          <c:extLst>
            <c:ext xmlns:c16="http://schemas.microsoft.com/office/drawing/2014/chart" uri="{C3380CC4-5D6E-409C-BE32-E72D297353CC}">
              <c16:uniqueId val="{0000013A-96B2-451A-ADA2-800F2A7E032E}"/>
            </c:ext>
          </c:extLst>
        </c:ser>
        <c:ser>
          <c:idx val="2"/>
          <c:order val="2"/>
          <c:tx>
            <c:strRef>
              <c:f>'QUESTION Q3'!$C$274</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Q3'!$D$270:$E$270</c:f>
              <c:strCache>
                <c:ptCount val="2"/>
                <c:pt idx="0">
                  <c:v>Informal employment</c:v>
                </c:pt>
                <c:pt idx="1">
                  <c:v>Formal employment</c:v>
                </c:pt>
              </c:strCache>
            </c:strRef>
          </c:cat>
          <c:val>
            <c:numRef>
              <c:f>'QUESTION Q3'!$D$274:$E$274</c:f>
              <c:numCache>
                <c:formatCode>0.0</c:formatCode>
                <c:ptCount val="2"/>
                <c:pt idx="0">
                  <c:v>60.549554809516856</c:v>
                </c:pt>
                <c:pt idx="1">
                  <c:v>5.4914305701294159</c:v>
                </c:pt>
              </c:numCache>
            </c:numRef>
          </c:val>
          <c:extLst>
            <c:ext xmlns:c16="http://schemas.microsoft.com/office/drawing/2014/chart" uri="{C3380CC4-5D6E-409C-BE32-E72D297353CC}">
              <c16:uniqueId val="{0000013C-96B2-451A-ADA2-800F2A7E032E}"/>
            </c:ext>
          </c:extLst>
        </c:ser>
        <c:ser>
          <c:idx val="3"/>
          <c:order val="3"/>
          <c:tx>
            <c:strRef>
              <c:f>'QUESTION Q3'!$C$275</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Q3'!$D$270:$E$270</c:f>
              <c:strCache>
                <c:ptCount val="2"/>
                <c:pt idx="0">
                  <c:v>Informal employment</c:v>
                </c:pt>
                <c:pt idx="1">
                  <c:v>Formal employment</c:v>
                </c:pt>
              </c:strCache>
            </c:strRef>
          </c:cat>
          <c:val>
            <c:numRef>
              <c:f>'QUESTION Q3'!$D$275:$E$275</c:f>
              <c:numCache>
                <c:formatCode>0.0</c:formatCode>
                <c:ptCount val="2"/>
                <c:pt idx="0">
                  <c:v>17.377025251788062</c:v>
                </c:pt>
              </c:numCache>
            </c:numRef>
          </c:val>
          <c:extLst>
            <c:ext xmlns:c16="http://schemas.microsoft.com/office/drawing/2014/chart" uri="{C3380CC4-5D6E-409C-BE32-E72D297353CC}">
              <c16:uniqueId val="{0000013E-96B2-451A-ADA2-800F2A7E032E}"/>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Q3'!$C$278</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Q3'!$D$276:$E$276</c:f>
              <c:strCache>
                <c:ptCount val="2"/>
                <c:pt idx="0">
                  <c:v>Informal employment</c:v>
                </c:pt>
                <c:pt idx="1">
                  <c:v>Formal employment</c:v>
                </c:pt>
              </c:strCache>
            </c:strRef>
          </c:cat>
          <c:val>
            <c:numRef>
              <c:f>'QUESTION Q3'!$D$278:$E$278</c:f>
              <c:numCache>
                <c:formatCode>0.0</c:formatCode>
                <c:ptCount val="2"/>
                <c:pt idx="0">
                  <c:v>66.417192141778415</c:v>
                </c:pt>
                <c:pt idx="1">
                  <c:v>93.620949894347149</c:v>
                </c:pt>
              </c:numCache>
            </c:numRef>
          </c:val>
          <c:extLst>
            <c:ext xmlns:c16="http://schemas.microsoft.com/office/drawing/2014/chart" uri="{C3380CC4-5D6E-409C-BE32-E72D297353CC}">
              <c16:uniqueId val="{0000000A-F3B5-45B5-BDDF-E181B9CCCF2D}"/>
            </c:ext>
          </c:extLst>
        </c:ser>
        <c:ser>
          <c:idx val="1"/>
          <c:order val="1"/>
          <c:tx>
            <c:strRef>
              <c:f>'QUESTION Q3'!$C$279</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Q3'!$D$276:$E$276</c:f>
              <c:strCache>
                <c:ptCount val="2"/>
                <c:pt idx="0">
                  <c:v>Informal employment</c:v>
                </c:pt>
                <c:pt idx="1">
                  <c:v>Formal employment</c:v>
                </c:pt>
              </c:strCache>
            </c:strRef>
          </c:cat>
          <c:val>
            <c:numRef>
              <c:f>'QUESTION Q3'!$D$279:$E$279</c:f>
              <c:numCache>
                <c:formatCode>0.0</c:formatCode>
                <c:ptCount val="2"/>
                <c:pt idx="0">
                  <c:v>1.7693380414457289</c:v>
                </c:pt>
                <c:pt idx="1">
                  <c:v>5.9925290547992063</c:v>
                </c:pt>
              </c:numCache>
            </c:numRef>
          </c:val>
          <c:extLst>
            <c:ext xmlns:c16="http://schemas.microsoft.com/office/drawing/2014/chart" uri="{C3380CC4-5D6E-409C-BE32-E72D297353CC}">
              <c16:uniqueId val="{0000000C-F3B5-45B5-BDDF-E181B9CCCF2D}"/>
            </c:ext>
          </c:extLst>
        </c:ser>
        <c:ser>
          <c:idx val="2"/>
          <c:order val="2"/>
          <c:tx>
            <c:strRef>
              <c:f>'QUESTION Q3'!$C$280</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Q3'!$D$276:$E$276</c:f>
              <c:strCache>
                <c:ptCount val="2"/>
                <c:pt idx="0">
                  <c:v>Informal employment</c:v>
                </c:pt>
                <c:pt idx="1">
                  <c:v>Formal employment</c:v>
                </c:pt>
              </c:strCache>
            </c:strRef>
          </c:cat>
          <c:val>
            <c:numRef>
              <c:f>'QUESTION Q3'!$D$280:$E$280</c:f>
              <c:numCache>
                <c:formatCode>0.0</c:formatCode>
                <c:ptCount val="2"/>
                <c:pt idx="0">
                  <c:v>30.932039355577867</c:v>
                </c:pt>
                <c:pt idx="1">
                  <c:v>0.38651040787512292</c:v>
                </c:pt>
              </c:numCache>
            </c:numRef>
          </c:val>
          <c:extLst>
            <c:ext xmlns:c16="http://schemas.microsoft.com/office/drawing/2014/chart" uri="{C3380CC4-5D6E-409C-BE32-E72D297353CC}">
              <c16:uniqueId val="{0000000E-F3B5-45B5-BDDF-E181B9CCCF2D}"/>
            </c:ext>
          </c:extLst>
        </c:ser>
        <c:ser>
          <c:idx val="3"/>
          <c:order val="3"/>
          <c:tx>
            <c:strRef>
              <c:f>'QUESTION Q3'!$C$281</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Q3'!$D$276:$E$276</c:f>
              <c:strCache>
                <c:ptCount val="2"/>
                <c:pt idx="0">
                  <c:v>Informal employment</c:v>
                </c:pt>
                <c:pt idx="1">
                  <c:v>Formal employment</c:v>
                </c:pt>
              </c:strCache>
            </c:strRef>
          </c:cat>
          <c:val>
            <c:numRef>
              <c:f>'QUESTION Q3'!$D$281:$E$281</c:f>
              <c:numCache>
                <c:formatCode>0.0</c:formatCode>
                <c:ptCount val="2"/>
                <c:pt idx="0">
                  <c:v>0.88140033506287474</c:v>
                </c:pt>
              </c:numCache>
            </c:numRef>
          </c:val>
          <c:extLst>
            <c:ext xmlns:c16="http://schemas.microsoft.com/office/drawing/2014/chart" uri="{C3380CC4-5D6E-409C-BE32-E72D297353CC}">
              <c16:uniqueId val="{00000010-F3B5-45B5-BDDF-E181B9CCCF2D}"/>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01487475803047"/>
          <c:y val="1.2755359380569261E-3"/>
          <c:w val="0.39864176866985895"/>
          <c:h val="0.79028381637053713"/>
        </c:manualLayout>
      </c:layout>
      <c:barChart>
        <c:barDir val="bar"/>
        <c:grouping val="stacked"/>
        <c:varyColors val="0"/>
        <c:ser>
          <c:idx val="0"/>
          <c:order val="0"/>
          <c:tx>
            <c:strRef>
              <c:f>'QUESTION Q3'!$C$284</c:f>
              <c:strCache>
                <c:ptCount val="1"/>
                <c:pt idx="0">
                  <c:v>Employees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Q3'!$D$282:$E$282</c:f>
              <c:strCache>
                <c:ptCount val="2"/>
                <c:pt idx="0">
                  <c:v>Informal employment</c:v>
                </c:pt>
                <c:pt idx="1">
                  <c:v>Formal employment</c:v>
                </c:pt>
              </c:strCache>
            </c:strRef>
          </c:cat>
          <c:val>
            <c:numRef>
              <c:f>'QUESTION Q3'!$D$284:$E$284</c:f>
              <c:numCache>
                <c:formatCode>0.0</c:formatCode>
                <c:ptCount val="2"/>
                <c:pt idx="0">
                  <c:v>63.030958296606073</c:v>
                </c:pt>
                <c:pt idx="1">
                  <c:v>80.11161506852396</c:v>
                </c:pt>
              </c:numCache>
            </c:numRef>
          </c:val>
          <c:extLst>
            <c:ext xmlns:c16="http://schemas.microsoft.com/office/drawing/2014/chart" uri="{C3380CC4-5D6E-409C-BE32-E72D297353CC}">
              <c16:uniqueId val="{00000010-1BC2-47ED-81CC-1945FCCBF0C7}"/>
            </c:ext>
          </c:extLst>
        </c:ser>
        <c:ser>
          <c:idx val="1"/>
          <c:order val="1"/>
          <c:tx>
            <c:strRef>
              <c:f>'QUESTION Q3'!$C$285</c:f>
              <c:strCache>
                <c:ptCount val="1"/>
                <c:pt idx="0">
                  <c:v>Employers</c:v>
                </c:pt>
              </c:strCache>
            </c:strRef>
          </c:tx>
          <c:spPr>
            <a:solidFill>
              <a:schemeClr val="accent5">
                <a:lumMod val="75000"/>
              </a:schemeClr>
            </a:solidFill>
            <a:ln>
              <a:noFill/>
            </a:ln>
            <a:effectLst/>
          </c:spPr>
          <c:invertIfNegative val="0"/>
          <c:dLbls>
            <c:spPr>
              <a:noFill/>
              <a:ln>
                <a:noFill/>
              </a:ln>
              <a:effectLst/>
            </c:spPr>
            <c:txPr>
              <a:bodyPr rot="-5400000" vert="horz" wrap="square" lIns="38100" tIns="19050" rIns="38100" bIns="19050" anchor="ctr">
                <a:spAutoFit/>
              </a:bodyPr>
              <a:lstStyle/>
              <a:p>
                <a:pPr>
                  <a:defRPr sz="900">
                    <a:solidFill>
                      <a:schemeClr val="bg1"/>
                    </a:solidFill>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Q3'!$D$282:$E$282</c:f>
              <c:strCache>
                <c:ptCount val="2"/>
                <c:pt idx="0">
                  <c:v>Informal employment</c:v>
                </c:pt>
                <c:pt idx="1">
                  <c:v>Formal employment</c:v>
                </c:pt>
              </c:strCache>
            </c:strRef>
          </c:cat>
          <c:val>
            <c:numRef>
              <c:f>'QUESTION Q3'!$D$285:$E$285</c:f>
              <c:numCache>
                <c:formatCode>0.0</c:formatCode>
                <c:ptCount val="2"/>
                <c:pt idx="0">
                  <c:v>1.3931691881321946</c:v>
                </c:pt>
                <c:pt idx="1">
                  <c:v>7.5607496139597243</c:v>
                </c:pt>
              </c:numCache>
            </c:numRef>
          </c:val>
          <c:extLst>
            <c:ext xmlns:c16="http://schemas.microsoft.com/office/drawing/2014/chart" uri="{C3380CC4-5D6E-409C-BE32-E72D297353CC}">
              <c16:uniqueId val="{00000012-1BC2-47ED-81CC-1945FCCBF0C7}"/>
            </c:ext>
          </c:extLst>
        </c:ser>
        <c:ser>
          <c:idx val="2"/>
          <c:order val="2"/>
          <c:tx>
            <c:strRef>
              <c:f>'QUESTION Q3'!$C$286</c:f>
              <c:strCache>
                <c:ptCount val="1"/>
                <c:pt idx="0">
                  <c:v>Own-account workers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Q3'!$D$282:$E$282</c:f>
              <c:strCache>
                <c:ptCount val="2"/>
                <c:pt idx="0">
                  <c:v>Informal employment</c:v>
                </c:pt>
                <c:pt idx="1">
                  <c:v>Formal employment</c:v>
                </c:pt>
              </c:strCache>
            </c:strRef>
          </c:cat>
          <c:val>
            <c:numRef>
              <c:f>'QUESTION Q3'!$D$286:$E$286</c:f>
              <c:numCache>
                <c:formatCode>0.0</c:formatCode>
                <c:ptCount val="2"/>
                <c:pt idx="0">
                  <c:v>20.520175871729418</c:v>
                </c:pt>
                <c:pt idx="1">
                  <c:v>12.327640698993632</c:v>
                </c:pt>
              </c:numCache>
            </c:numRef>
          </c:val>
          <c:extLst>
            <c:ext xmlns:c16="http://schemas.microsoft.com/office/drawing/2014/chart" uri="{C3380CC4-5D6E-409C-BE32-E72D297353CC}">
              <c16:uniqueId val="{00000014-1BC2-47ED-81CC-1945FCCBF0C7}"/>
            </c:ext>
          </c:extLst>
        </c:ser>
        <c:ser>
          <c:idx val="3"/>
          <c:order val="3"/>
          <c:tx>
            <c:strRef>
              <c:f>'QUESTION Q3'!$C$287</c:f>
              <c:strCache>
                <c:ptCount val="1"/>
                <c:pt idx="0">
                  <c:v>Contributing family workers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ysClr val="windowText" lastClr="000000"/>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Q3'!$D$282:$E$282</c:f>
              <c:strCache>
                <c:ptCount val="2"/>
                <c:pt idx="0">
                  <c:v>Informal employment</c:v>
                </c:pt>
                <c:pt idx="1">
                  <c:v>Formal employment</c:v>
                </c:pt>
              </c:strCache>
            </c:strRef>
          </c:cat>
          <c:val>
            <c:numRef>
              <c:f>'QUESTION Q3'!$D$287:$E$287</c:f>
              <c:numCache>
                <c:formatCode>0.0</c:formatCode>
                <c:ptCount val="2"/>
                <c:pt idx="0">
                  <c:v>15.055683546144063</c:v>
                </c:pt>
              </c:numCache>
            </c:numRef>
          </c:val>
          <c:extLst>
            <c:ext xmlns:c16="http://schemas.microsoft.com/office/drawing/2014/chart" uri="{C3380CC4-5D6E-409C-BE32-E72D297353CC}">
              <c16:uniqueId val="{00000016-1BC2-47ED-81CC-1945FCCBF0C7}"/>
            </c:ext>
          </c:extLst>
        </c:ser>
        <c:dLbls>
          <c:showLegendKey val="0"/>
          <c:showVal val="0"/>
          <c:showCatName val="0"/>
          <c:showSerName val="0"/>
          <c:showPercent val="0"/>
          <c:showBubbleSize val="0"/>
        </c:dLbls>
        <c:gapWidth val="20"/>
        <c:overlap val="100"/>
        <c:axId val="403304376"/>
        <c:axId val="403303200"/>
      </c:barChart>
      <c:catAx>
        <c:axId val="4033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crossAx val="403303200"/>
        <c:crosses val="autoZero"/>
        <c:auto val="1"/>
        <c:lblAlgn val="ctr"/>
        <c:lblOffset val="100"/>
        <c:noMultiLvlLbl val="0"/>
      </c:catAx>
      <c:valAx>
        <c:axId val="403303200"/>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CH"/>
          </a:p>
        </c:txPr>
        <c:crossAx val="403304376"/>
        <c:crosses val="autoZero"/>
        <c:crossBetween val="between"/>
        <c:majorUnit val="20"/>
      </c:valAx>
    </c:plotArea>
    <c:legend>
      <c:legendPos val="r"/>
      <c:layout>
        <c:manualLayout>
          <c:xMode val="edge"/>
          <c:yMode val="edge"/>
          <c:x val="0.67474104213310382"/>
          <c:y val="1.1974031777709079E-2"/>
          <c:w val="0.32260802913294945"/>
          <c:h val="0.9820258507191569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6350" cap="flat" cmpd="sng" algn="ctr">
      <a:solidFill>
        <a:schemeClr val="accent5"/>
      </a:solidFill>
      <a:round/>
    </a:ln>
    <a:effectLst/>
  </c:spPr>
  <c:txPr>
    <a:bodyPr/>
    <a:lstStyle/>
    <a:p>
      <a:pPr>
        <a:defRPr sz="950">
          <a:solidFill>
            <a:sysClr val="windowText" lastClr="000000"/>
          </a:solidFill>
        </a:defRPr>
      </a:pPr>
      <a:endParaRPr lang="en-CH"/>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355511811023624"/>
          <c:y val="5.0925925925925923E-2"/>
          <c:w val="0.55009659057101479"/>
          <c:h val="0.80210346257540943"/>
        </c:manualLayout>
      </c:layout>
      <c:barChart>
        <c:barDir val="bar"/>
        <c:grouping val="stacked"/>
        <c:varyColors val="0"/>
        <c:ser>
          <c:idx val="0"/>
          <c:order val="0"/>
          <c:tx>
            <c:strRef>
              <c:f>'Graphs % IE (13e)'!$G$5</c:f>
              <c:strCache>
                <c:ptCount val="1"/>
                <c:pt idx="0">
                  <c:v>Informal sector</c:v>
                </c:pt>
              </c:strCache>
            </c:strRef>
          </c:tx>
          <c:spPr>
            <a:solidFill>
              <a:schemeClr val="accent1">
                <a:lumMod val="40000"/>
                <a:lumOff val="60000"/>
              </a:schemeClr>
            </a:solidFill>
            <a:ln>
              <a:noFill/>
            </a:ln>
            <a:effectLst/>
          </c:spPr>
          <c:invertIfNegative val="0"/>
          <c:cat>
            <c:multiLvlStrRef>
              <c:f>'Graphs % IE (13e)'!$D$6:$F$34</c:f>
              <c:multiLvlStrCache>
                <c:ptCount val="29"/>
                <c:lvl>
                  <c:pt idx="0">
                    <c:v>Kiribati</c:v>
                  </c:pt>
                  <c:pt idx="1">
                    <c:v>Western Samoa</c:v>
                  </c:pt>
                  <c:pt idx="2">
                    <c:v>Sri Lanka</c:v>
                  </c:pt>
                  <c:pt idx="3">
                    <c:v>Viet Nam</c:v>
                  </c:pt>
                  <c:pt idx="4">
                    <c:v>Vanuatu</c:v>
                  </c:pt>
                  <c:pt idx="5">
                    <c:v>Timor Leste</c:v>
                  </c:pt>
                  <c:pt idx="6">
                    <c:v>Myanmar</c:v>
                  </c:pt>
                  <c:pt idx="7">
                    <c:v>Nepal</c:v>
                  </c:pt>
                  <c:pt idx="8">
                    <c:v> Bangladesh</c:v>
                  </c:pt>
                  <c:pt idx="9">
                    <c:v>Pakistan</c:v>
                  </c:pt>
                  <c:pt idx="10">
                    <c:v>Afghanistan</c:v>
                  </c:pt>
                  <c:pt idx="11">
                    <c:v> India</c:v>
                  </c:pt>
                  <c:pt idx="12">
                    <c:v> Cambodia</c:v>
                  </c:pt>
                  <c:pt idx="13">
                    <c:v>Lao PDR</c:v>
                  </c:pt>
                  <c:pt idx="14">
                    <c:v>Marshall Islands</c:v>
                  </c:pt>
                  <c:pt idx="15">
                    <c:v>Tuvalu</c:v>
                  </c:pt>
                  <c:pt idx="16">
                    <c:v>Cook Islands</c:v>
                  </c:pt>
                  <c:pt idx="17">
                    <c:v>Wallis &amp; Futuma</c:v>
                  </c:pt>
                  <c:pt idx="18">
                    <c:v>Mongolia</c:v>
                  </c:pt>
                  <c:pt idx="19">
                    <c:v>Fiji</c:v>
                  </c:pt>
                  <c:pt idx="20">
                    <c:v>Maldives</c:v>
                  </c:pt>
                  <c:pt idx="21">
                    <c:v>Abelina</c:v>
                  </c:pt>
                  <c:pt idx="22">
                    <c:v>Thailand</c:v>
                  </c:pt>
                  <c:pt idx="23">
                    <c:v>Tonga</c:v>
                  </c:pt>
                  <c:pt idx="24">
                    <c:v> Indonesia</c:v>
                  </c:pt>
                  <c:pt idx="25">
                    <c:v>Australia</c:v>
                  </c:pt>
                  <c:pt idx="26">
                    <c:v> Brunei Darussalam</c:v>
                  </c:pt>
                  <c:pt idx="27">
                    <c:v>Korea Republic</c:v>
                  </c:pt>
                  <c:pt idx="28">
                    <c:v>Nauru</c:v>
                  </c:pt>
                </c:lvl>
                <c:lvl>
                  <c:pt idx="0">
                    <c:v>Low &amp; Lower-middle-income</c:v>
                  </c:pt>
                  <c:pt idx="14">
                    <c:v>Upper-middle-income</c:v>
                  </c:pt>
                  <c:pt idx="25">
                    <c:v>High-income</c:v>
                  </c:pt>
                </c:lvl>
              </c:multiLvlStrCache>
            </c:multiLvlStrRef>
          </c:cat>
          <c:val>
            <c:numRef>
              <c:f>'Graphs % IE (13e)'!$G$6:$G$34</c:f>
              <c:numCache>
                <c:formatCode>0.0</c:formatCode>
                <c:ptCount val="29"/>
                <c:pt idx="0">
                  <c:v>11.890521646136175</c:v>
                </c:pt>
                <c:pt idx="1">
                  <c:v>40.474263668015432</c:v>
                </c:pt>
                <c:pt idx="2">
                  <c:v>51.755893757415407</c:v>
                </c:pt>
                <c:pt idx="3">
                  <c:v>53.401871390735025</c:v>
                </c:pt>
                <c:pt idx="4">
                  <c:v>47.590705178655753</c:v>
                </c:pt>
                <c:pt idx="5">
                  <c:v>32.260869882960804</c:v>
                </c:pt>
                <c:pt idx="6">
                  <c:v>64.970497958897823</c:v>
                </c:pt>
                <c:pt idx="7">
                  <c:v>54.085018676012588</c:v>
                </c:pt>
                <c:pt idx="8">
                  <c:v>56.430405696150686</c:v>
                </c:pt>
                <c:pt idx="9">
                  <c:v>69.840687956932271</c:v>
                </c:pt>
                <c:pt idx="10">
                  <c:v>61.130294236252666</c:v>
                </c:pt>
                <c:pt idx="11">
                  <c:v>77.533769434010267</c:v>
                </c:pt>
                <c:pt idx="12">
                  <c:v>68.787010418502035</c:v>
                </c:pt>
                <c:pt idx="13">
                  <c:v>17.909212224454095</c:v>
                </c:pt>
                <c:pt idx="14">
                  <c:v>5.7721642565135154</c:v>
                </c:pt>
                <c:pt idx="15">
                  <c:v>6.8989071038251364</c:v>
                </c:pt>
                <c:pt idx="16">
                  <c:v>21.457995256522285</c:v>
                </c:pt>
                <c:pt idx="17">
                  <c:v>14.319304020691275</c:v>
                </c:pt>
                <c:pt idx="18">
                  <c:v>32.258568428537238</c:v>
                </c:pt>
                <c:pt idx="19">
                  <c:v>32.795361907586745</c:v>
                </c:pt>
                <c:pt idx="20">
                  <c:v>14.934337461878384</c:v>
                </c:pt>
                <c:pt idx="21">
                  <c:v>45.072143981304421</c:v>
                </c:pt>
                <c:pt idx="22">
                  <c:v>41.677052811956152</c:v>
                </c:pt>
                <c:pt idx="23">
                  <c:v>54.146091774057567</c:v>
                </c:pt>
                <c:pt idx="24">
                  <c:v>52.555365576660883</c:v>
                </c:pt>
                <c:pt idx="25">
                  <c:v>23.169608319715163</c:v>
                </c:pt>
                <c:pt idx="26">
                  <c:v>2.9269661887320315</c:v>
                </c:pt>
                <c:pt idx="27">
                  <c:v>16.937737609663944</c:v>
                </c:pt>
                <c:pt idx="28">
                  <c:v>24.08447539878679</c:v>
                </c:pt>
              </c:numCache>
            </c:numRef>
          </c:val>
          <c:extLst>
            <c:ext xmlns:c16="http://schemas.microsoft.com/office/drawing/2014/chart" uri="{C3380CC4-5D6E-409C-BE32-E72D297353CC}">
              <c16:uniqueId val="{00000000-AB70-4C2A-9056-B6B4C3F13BF7}"/>
            </c:ext>
          </c:extLst>
        </c:ser>
        <c:ser>
          <c:idx val="1"/>
          <c:order val="1"/>
          <c:tx>
            <c:strRef>
              <c:f>'Graphs % IE (13e)'!$H$5</c:f>
              <c:strCache>
                <c:ptCount val="1"/>
                <c:pt idx="0">
                  <c:v>Formal sector</c:v>
                </c:pt>
              </c:strCache>
            </c:strRef>
          </c:tx>
          <c:spPr>
            <a:solidFill>
              <a:schemeClr val="accent5"/>
            </a:solidFill>
            <a:ln>
              <a:noFill/>
            </a:ln>
            <a:effectLst/>
          </c:spPr>
          <c:invertIfNegative val="0"/>
          <c:cat>
            <c:multiLvlStrRef>
              <c:f>'Graphs % IE (13e)'!$D$6:$F$34</c:f>
              <c:multiLvlStrCache>
                <c:ptCount val="29"/>
                <c:lvl>
                  <c:pt idx="0">
                    <c:v>Kiribati</c:v>
                  </c:pt>
                  <c:pt idx="1">
                    <c:v>Western Samoa</c:v>
                  </c:pt>
                  <c:pt idx="2">
                    <c:v>Sri Lanka</c:v>
                  </c:pt>
                  <c:pt idx="3">
                    <c:v>Viet Nam</c:v>
                  </c:pt>
                  <c:pt idx="4">
                    <c:v>Vanuatu</c:v>
                  </c:pt>
                  <c:pt idx="5">
                    <c:v>Timor Leste</c:v>
                  </c:pt>
                  <c:pt idx="6">
                    <c:v>Myanmar</c:v>
                  </c:pt>
                  <c:pt idx="7">
                    <c:v>Nepal</c:v>
                  </c:pt>
                  <c:pt idx="8">
                    <c:v> Bangladesh</c:v>
                  </c:pt>
                  <c:pt idx="9">
                    <c:v>Pakistan</c:v>
                  </c:pt>
                  <c:pt idx="10">
                    <c:v>Afghanistan</c:v>
                  </c:pt>
                  <c:pt idx="11">
                    <c:v> India</c:v>
                  </c:pt>
                  <c:pt idx="12">
                    <c:v> Cambodia</c:v>
                  </c:pt>
                  <c:pt idx="13">
                    <c:v>Lao PDR</c:v>
                  </c:pt>
                  <c:pt idx="14">
                    <c:v>Marshall Islands</c:v>
                  </c:pt>
                  <c:pt idx="15">
                    <c:v>Tuvalu</c:v>
                  </c:pt>
                  <c:pt idx="16">
                    <c:v>Cook Islands</c:v>
                  </c:pt>
                  <c:pt idx="17">
                    <c:v>Wallis &amp; Futuma</c:v>
                  </c:pt>
                  <c:pt idx="18">
                    <c:v>Mongolia</c:v>
                  </c:pt>
                  <c:pt idx="19">
                    <c:v>Fiji</c:v>
                  </c:pt>
                  <c:pt idx="20">
                    <c:v>Maldives</c:v>
                  </c:pt>
                  <c:pt idx="21">
                    <c:v>Abelina</c:v>
                  </c:pt>
                  <c:pt idx="22">
                    <c:v>Thailand</c:v>
                  </c:pt>
                  <c:pt idx="23">
                    <c:v>Tonga</c:v>
                  </c:pt>
                  <c:pt idx="24">
                    <c:v> Indonesia</c:v>
                  </c:pt>
                  <c:pt idx="25">
                    <c:v>Australia</c:v>
                  </c:pt>
                  <c:pt idx="26">
                    <c:v> Brunei Darussalam</c:v>
                  </c:pt>
                  <c:pt idx="27">
                    <c:v>Korea Republic</c:v>
                  </c:pt>
                  <c:pt idx="28">
                    <c:v>Nauru</c:v>
                  </c:pt>
                </c:lvl>
                <c:lvl>
                  <c:pt idx="0">
                    <c:v>Low &amp; Lower-middle-income</c:v>
                  </c:pt>
                  <c:pt idx="14">
                    <c:v>Upper-middle-income</c:v>
                  </c:pt>
                  <c:pt idx="25">
                    <c:v>High-income</c:v>
                  </c:pt>
                </c:lvl>
              </c:multiLvlStrCache>
            </c:multiLvlStrRef>
          </c:cat>
          <c:val>
            <c:numRef>
              <c:f>'Graphs % IE (13e)'!$H$6:$H$34</c:f>
              <c:numCache>
                <c:formatCode>0.0</c:formatCode>
                <c:ptCount val="29"/>
                <c:pt idx="0">
                  <c:v>18.358616865370141</c:v>
                </c:pt>
                <c:pt idx="1">
                  <c:v>5.1510303942787239</c:v>
                </c:pt>
                <c:pt idx="2">
                  <c:v>8.1783750592649653</c:v>
                </c:pt>
                <c:pt idx="3">
                  <c:v>6.2199080452056545</c:v>
                </c:pt>
                <c:pt idx="4">
                  <c:v>3.10679993703762</c:v>
                </c:pt>
                <c:pt idx="5">
                  <c:v>17.978653044371121</c:v>
                </c:pt>
                <c:pt idx="6">
                  <c:v>13.173807269493279</c:v>
                </c:pt>
                <c:pt idx="7">
                  <c:v>22.381380520359905</c:v>
                </c:pt>
                <c:pt idx="8">
                  <c:v>17.70725103007052</c:v>
                </c:pt>
                <c:pt idx="9">
                  <c:v>11.989087735406649</c:v>
                </c:pt>
                <c:pt idx="10">
                  <c:v>7.8378755715271833</c:v>
                </c:pt>
                <c:pt idx="11">
                  <c:v>7.1932582570289245</c:v>
                </c:pt>
                <c:pt idx="12">
                  <c:v>10.140927845287569</c:v>
                </c:pt>
                <c:pt idx="13">
                  <c:v>7.4747076378758948</c:v>
                </c:pt>
                <c:pt idx="14">
                  <c:v>6.6263957532491302</c:v>
                </c:pt>
                <c:pt idx="15">
                  <c:v>14.549180327868852</c:v>
                </c:pt>
                <c:pt idx="16">
                  <c:v>5.6422419173636253</c:v>
                </c:pt>
                <c:pt idx="17">
                  <c:v>3.1036915118739716</c:v>
                </c:pt>
                <c:pt idx="18">
                  <c:v>6.4198862801258016</c:v>
                </c:pt>
                <c:pt idx="19">
                  <c:v>8.7514639284960758</c:v>
                </c:pt>
                <c:pt idx="20">
                  <c:v>18.12099334038713</c:v>
                </c:pt>
                <c:pt idx="21">
                  <c:v>6.2318802905145692</c:v>
                </c:pt>
                <c:pt idx="22">
                  <c:v>17.745504663269575</c:v>
                </c:pt>
                <c:pt idx="23">
                  <c:v>15.145128266891486</c:v>
                </c:pt>
                <c:pt idx="24">
                  <c:v>24.732825241861995</c:v>
                </c:pt>
                <c:pt idx="25">
                  <c:v>2.8506966009222161</c:v>
                </c:pt>
                <c:pt idx="26">
                  <c:v>21.5135005797795</c:v>
                </c:pt>
                <c:pt idx="27">
                  <c:v>12.02301466722365</c:v>
                </c:pt>
                <c:pt idx="28">
                  <c:v>23.545270725679622</c:v>
                </c:pt>
              </c:numCache>
            </c:numRef>
          </c:val>
          <c:extLst>
            <c:ext xmlns:c16="http://schemas.microsoft.com/office/drawing/2014/chart" uri="{C3380CC4-5D6E-409C-BE32-E72D297353CC}">
              <c16:uniqueId val="{00000001-AB70-4C2A-9056-B6B4C3F13BF7}"/>
            </c:ext>
          </c:extLst>
        </c:ser>
        <c:ser>
          <c:idx val="2"/>
          <c:order val="2"/>
          <c:tx>
            <c:strRef>
              <c:f>'Graphs % IE (13e)'!$I$5</c:f>
              <c:strCache>
                <c:ptCount val="1"/>
                <c:pt idx="0">
                  <c:v>Households</c:v>
                </c:pt>
              </c:strCache>
            </c:strRef>
          </c:tx>
          <c:spPr>
            <a:solidFill>
              <a:schemeClr val="accent6"/>
            </a:solidFill>
            <a:ln>
              <a:noFill/>
            </a:ln>
            <a:effectLst/>
          </c:spPr>
          <c:invertIfNegative val="0"/>
          <c:cat>
            <c:multiLvlStrRef>
              <c:f>'Graphs % IE (13e)'!$D$6:$F$34</c:f>
              <c:multiLvlStrCache>
                <c:ptCount val="29"/>
                <c:lvl>
                  <c:pt idx="0">
                    <c:v>Kiribati</c:v>
                  </c:pt>
                  <c:pt idx="1">
                    <c:v>Western Samoa</c:v>
                  </c:pt>
                  <c:pt idx="2">
                    <c:v>Sri Lanka</c:v>
                  </c:pt>
                  <c:pt idx="3">
                    <c:v>Viet Nam</c:v>
                  </c:pt>
                  <c:pt idx="4">
                    <c:v>Vanuatu</c:v>
                  </c:pt>
                  <c:pt idx="5">
                    <c:v>Timor Leste</c:v>
                  </c:pt>
                  <c:pt idx="6">
                    <c:v>Myanmar</c:v>
                  </c:pt>
                  <c:pt idx="7">
                    <c:v>Nepal</c:v>
                  </c:pt>
                  <c:pt idx="8">
                    <c:v> Bangladesh</c:v>
                  </c:pt>
                  <c:pt idx="9">
                    <c:v>Pakistan</c:v>
                  </c:pt>
                  <c:pt idx="10">
                    <c:v>Afghanistan</c:v>
                  </c:pt>
                  <c:pt idx="11">
                    <c:v> India</c:v>
                  </c:pt>
                  <c:pt idx="12">
                    <c:v> Cambodia</c:v>
                  </c:pt>
                  <c:pt idx="13">
                    <c:v>Lao PDR</c:v>
                  </c:pt>
                  <c:pt idx="14">
                    <c:v>Marshall Islands</c:v>
                  </c:pt>
                  <c:pt idx="15">
                    <c:v>Tuvalu</c:v>
                  </c:pt>
                  <c:pt idx="16">
                    <c:v>Cook Islands</c:v>
                  </c:pt>
                  <c:pt idx="17">
                    <c:v>Wallis &amp; Futuma</c:v>
                  </c:pt>
                  <c:pt idx="18">
                    <c:v>Mongolia</c:v>
                  </c:pt>
                  <c:pt idx="19">
                    <c:v>Fiji</c:v>
                  </c:pt>
                  <c:pt idx="20">
                    <c:v>Maldives</c:v>
                  </c:pt>
                  <c:pt idx="21">
                    <c:v>Abelina</c:v>
                  </c:pt>
                  <c:pt idx="22">
                    <c:v>Thailand</c:v>
                  </c:pt>
                  <c:pt idx="23">
                    <c:v>Tonga</c:v>
                  </c:pt>
                  <c:pt idx="24">
                    <c:v> Indonesia</c:v>
                  </c:pt>
                  <c:pt idx="25">
                    <c:v>Australia</c:v>
                  </c:pt>
                  <c:pt idx="26">
                    <c:v> Brunei Darussalam</c:v>
                  </c:pt>
                  <c:pt idx="27">
                    <c:v>Korea Republic</c:v>
                  </c:pt>
                  <c:pt idx="28">
                    <c:v>Nauru</c:v>
                  </c:pt>
                </c:lvl>
                <c:lvl>
                  <c:pt idx="0">
                    <c:v>Low &amp; Lower-middle-income</c:v>
                  </c:pt>
                  <c:pt idx="14">
                    <c:v>Upper-middle-income</c:v>
                  </c:pt>
                  <c:pt idx="25">
                    <c:v>High-income</c:v>
                  </c:pt>
                </c:lvl>
              </c:multiLvlStrCache>
            </c:multiLvlStrRef>
          </c:cat>
          <c:val>
            <c:numRef>
              <c:f>'Graphs % IE (13e)'!$I$6:$I$34</c:f>
              <c:numCache>
                <c:formatCode>0.0</c:formatCode>
                <c:ptCount val="29"/>
                <c:pt idx="0">
                  <c:v>17.213926407097873</c:v>
                </c:pt>
                <c:pt idx="1">
                  <c:v>5.9489978357015154</c:v>
                </c:pt>
                <c:pt idx="2">
                  <c:v>7.1036832217460297</c:v>
                </c:pt>
                <c:pt idx="3">
                  <c:v>8.0394101229900929</c:v>
                </c:pt>
                <c:pt idx="4">
                  <c:v>21.703329135841333</c:v>
                </c:pt>
                <c:pt idx="5">
                  <c:v>30.346513488922749</c:v>
                </c:pt>
                <c:pt idx="6">
                  <c:v>2.8151811492215617</c:v>
                </c:pt>
                <c:pt idx="7">
                  <c:v>5.0908440562750146</c:v>
                </c:pt>
                <c:pt idx="8">
                  <c:v>7.9101720553847024</c:v>
                </c:pt>
                <c:pt idx="9">
                  <c:v>2.4354387522938259</c:v>
                </c:pt>
                <c:pt idx="10">
                  <c:v>17.462429048159262</c:v>
                </c:pt>
                <c:pt idx="11">
                  <c:v>4.0323482158607966</c:v>
                </c:pt>
                <c:pt idx="12">
                  <c:v>10.476836007738836</c:v>
                </c:pt>
                <c:pt idx="13">
                  <c:v>65.060279073001411</c:v>
                </c:pt>
                <c:pt idx="14">
                  <c:v>11.30636402465068</c:v>
                </c:pt>
                <c:pt idx="15">
                  <c:v>2.8688524590163933</c:v>
                </c:pt>
                <c:pt idx="16">
                  <c:v>2.0721507926600924</c:v>
                </c:pt>
                <c:pt idx="17">
                  <c:v>18.575123442276041</c:v>
                </c:pt>
                <c:pt idx="18">
                  <c:v>0.68248853990237857</c:v>
                </c:pt>
                <c:pt idx="19">
                  <c:v>2.0897101498023125</c:v>
                </c:pt>
                <c:pt idx="20">
                  <c:v>15.090454554884753</c:v>
                </c:pt>
                <c:pt idx="21">
                  <c:v>5.4860311910145629</c:v>
                </c:pt>
                <c:pt idx="22">
                  <c:v>5.5599427315572552</c:v>
                </c:pt>
                <c:pt idx="23">
                  <c:v>11.676502468987113</c:v>
                </c:pt>
                <c:pt idx="24">
                  <c:v>3.8458295206523379</c:v>
                </c:pt>
                <c:pt idx="25">
                  <c:v>8.5189091549410428E-2</c:v>
                </c:pt>
                <c:pt idx="26">
                  <c:v>3.9885148441957634</c:v>
                </c:pt>
                <c:pt idx="27">
                  <c:v>0.16158372571953064</c:v>
                </c:pt>
                <c:pt idx="28">
                  <c:v>0.33700292069197935</c:v>
                </c:pt>
              </c:numCache>
            </c:numRef>
          </c:val>
          <c:extLst>
            <c:ext xmlns:c16="http://schemas.microsoft.com/office/drawing/2014/chart" uri="{C3380CC4-5D6E-409C-BE32-E72D297353CC}">
              <c16:uniqueId val="{00000002-AB70-4C2A-9056-B6B4C3F13BF7}"/>
            </c:ext>
          </c:extLst>
        </c:ser>
        <c:dLbls>
          <c:showLegendKey val="0"/>
          <c:showVal val="0"/>
          <c:showCatName val="0"/>
          <c:showSerName val="0"/>
          <c:showPercent val="0"/>
          <c:showBubbleSize val="0"/>
        </c:dLbls>
        <c:gapWidth val="30"/>
        <c:overlap val="100"/>
        <c:axId val="707849656"/>
        <c:axId val="707852008"/>
      </c:barChart>
      <c:barChart>
        <c:barDir val="bar"/>
        <c:grouping val="stacked"/>
        <c:varyColors val="0"/>
        <c:ser>
          <c:idx val="3"/>
          <c:order val="3"/>
          <c:tx>
            <c:strRef>
              <c:f>'Graphs % IE (13e)'!$J$5</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0000"/>
                    </a:solidFill>
                    <a:latin typeface="+mn-lt"/>
                    <a:ea typeface="+mn-ea"/>
                    <a:cs typeface="+mn-cs"/>
                  </a:defRPr>
                </a:pPr>
                <a:endParaRPr lang="en-CH"/>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'Graphs % IE (13e)'!$D$6:$F$34</c:f>
              <c:multiLvlStrCache>
                <c:ptCount val="29"/>
                <c:lvl>
                  <c:pt idx="0">
                    <c:v>Kiribati</c:v>
                  </c:pt>
                  <c:pt idx="1">
                    <c:v>Western Samoa</c:v>
                  </c:pt>
                  <c:pt idx="2">
                    <c:v>Sri Lanka</c:v>
                  </c:pt>
                  <c:pt idx="3">
                    <c:v>Viet Nam</c:v>
                  </c:pt>
                  <c:pt idx="4">
                    <c:v>Vanuatu</c:v>
                  </c:pt>
                  <c:pt idx="5">
                    <c:v>Timor Leste</c:v>
                  </c:pt>
                  <c:pt idx="6">
                    <c:v>Myanmar</c:v>
                  </c:pt>
                  <c:pt idx="7">
                    <c:v>Nepal</c:v>
                  </c:pt>
                  <c:pt idx="8">
                    <c:v> Bangladesh</c:v>
                  </c:pt>
                  <c:pt idx="9">
                    <c:v>Pakistan</c:v>
                  </c:pt>
                  <c:pt idx="10">
                    <c:v>Afghanistan</c:v>
                  </c:pt>
                  <c:pt idx="11">
                    <c:v> India</c:v>
                  </c:pt>
                  <c:pt idx="12">
                    <c:v> Cambodia</c:v>
                  </c:pt>
                  <c:pt idx="13">
                    <c:v>Lao PDR</c:v>
                  </c:pt>
                  <c:pt idx="14">
                    <c:v>Marshall Islands</c:v>
                  </c:pt>
                  <c:pt idx="15">
                    <c:v>Tuvalu</c:v>
                  </c:pt>
                  <c:pt idx="16">
                    <c:v>Cook Islands</c:v>
                  </c:pt>
                  <c:pt idx="17">
                    <c:v>Wallis &amp; Futuma</c:v>
                  </c:pt>
                  <c:pt idx="18">
                    <c:v>Mongolia</c:v>
                  </c:pt>
                  <c:pt idx="19">
                    <c:v>Fiji</c:v>
                  </c:pt>
                  <c:pt idx="20">
                    <c:v>Maldives</c:v>
                  </c:pt>
                  <c:pt idx="21">
                    <c:v>Abelina</c:v>
                  </c:pt>
                  <c:pt idx="22">
                    <c:v>Thailand</c:v>
                  </c:pt>
                  <c:pt idx="23">
                    <c:v>Tonga</c:v>
                  </c:pt>
                  <c:pt idx="24">
                    <c:v> Indonesia</c:v>
                  </c:pt>
                  <c:pt idx="25">
                    <c:v>Australia</c:v>
                  </c:pt>
                  <c:pt idx="26">
                    <c:v> Brunei Darussalam</c:v>
                  </c:pt>
                  <c:pt idx="27">
                    <c:v>Korea Republic</c:v>
                  </c:pt>
                  <c:pt idx="28">
                    <c:v>Nauru</c:v>
                  </c:pt>
                </c:lvl>
                <c:lvl>
                  <c:pt idx="0">
                    <c:v>Low &amp; Lower-middle-income</c:v>
                  </c:pt>
                  <c:pt idx="14">
                    <c:v>Upper-middle-income</c:v>
                  </c:pt>
                  <c:pt idx="25">
                    <c:v>High-income</c:v>
                  </c:pt>
                </c:lvl>
              </c:multiLvlStrCache>
            </c:multiLvlStrRef>
          </c:cat>
          <c:val>
            <c:numRef>
              <c:f>'Graphs % IE (13e)'!$J$6:$J$34</c:f>
              <c:numCache>
                <c:formatCode>0.0</c:formatCode>
                <c:ptCount val="29"/>
                <c:pt idx="0">
                  <c:v>47.463064918604189</c:v>
                </c:pt>
                <c:pt idx="1">
                  <c:v>51.574291897995678</c:v>
                </c:pt>
                <c:pt idx="2">
                  <c:v>67.037952038426397</c:v>
                </c:pt>
                <c:pt idx="3">
                  <c:v>67.661189558930772</c:v>
                </c:pt>
                <c:pt idx="4">
                  <c:v>72.400834251534704</c:v>
                </c:pt>
                <c:pt idx="5">
                  <c:v>80.586036416254672</c:v>
                </c:pt>
                <c:pt idx="6">
                  <c:v>80.959486377612663</c:v>
                </c:pt>
                <c:pt idx="7">
                  <c:v>81.55724325264751</c:v>
                </c:pt>
                <c:pt idx="8">
                  <c:v>82.047828781605915</c:v>
                </c:pt>
                <c:pt idx="9">
                  <c:v>84.265214444632747</c:v>
                </c:pt>
                <c:pt idx="10">
                  <c:v>86.43059885593911</c:v>
                </c:pt>
                <c:pt idx="11">
                  <c:v>88.75937590689999</c:v>
                </c:pt>
                <c:pt idx="12">
                  <c:v>89.404774271528439</c:v>
                </c:pt>
                <c:pt idx="13">
                  <c:v>90.4441989353314</c:v>
                </c:pt>
                <c:pt idx="14">
                  <c:v>23.704924034413324</c:v>
                </c:pt>
                <c:pt idx="15">
                  <c:v>24.31693989071038</c:v>
                </c:pt>
                <c:pt idx="16">
                  <c:v>29.172387966546001</c:v>
                </c:pt>
                <c:pt idx="17">
                  <c:v>35.99811897484129</c:v>
                </c:pt>
                <c:pt idx="18">
                  <c:v>39.36094324856542</c:v>
                </c:pt>
                <c:pt idx="19">
                  <c:v>43.636535985885132</c:v>
                </c:pt>
                <c:pt idx="20">
                  <c:v>48.145785357150267</c:v>
                </c:pt>
                <c:pt idx="21">
                  <c:v>56.79005546283355</c:v>
                </c:pt>
                <c:pt idx="22">
                  <c:v>64.982500206782987</c:v>
                </c:pt>
                <c:pt idx="23">
                  <c:v>80.967722509936166</c:v>
                </c:pt>
                <c:pt idx="24">
                  <c:v>81.134020339175223</c:v>
                </c:pt>
                <c:pt idx="25">
                  <c:v>26.105494012186789</c:v>
                </c:pt>
                <c:pt idx="26">
                  <c:v>28.428981612707293</c:v>
                </c:pt>
                <c:pt idx="27">
                  <c:v>29.122336002607128</c:v>
                </c:pt>
                <c:pt idx="28">
                  <c:v>47.966749045158387</c:v>
                </c:pt>
              </c:numCache>
            </c:numRef>
          </c:val>
          <c:extLst>
            <c:ext xmlns:c16="http://schemas.microsoft.com/office/drawing/2014/chart" uri="{C3380CC4-5D6E-409C-BE32-E72D297353CC}">
              <c16:uniqueId val="{00000003-AB70-4C2A-9056-B6B4C3F13BF7}"/>
            </c:ext>
          </c:extLst>
        </c:ser>
        <c:dLbls>
          <c:showLegendKey val="0"/>
          <c:showVal val="0"/>
          <c:showCatName val="0"/>
          <c:showSerName val="0"/>
          <c:showPercent val="0"/>
          <c:showBubbleSize val="0"/>
        </c:dLbls>
        <c:gapWidth val="30"/>
        <c:overlap val="100"/>
        <c:axId val="486925832"/>
        <c:axId val="486933704"/>
      </c:barChart>
      <c:catAx>
        <c:axId val="707849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CH"/>
          </a:p>
        </c:txPr>
        <c:crossAx val="707852008"/>
        <c:crosses val="autoZero"/>
        <c:auto val="1"/>
        <c:lblAlgn val="ctr"/>
        <c:lblOffset val="100"/>
        <c:tickLblSkip val="1"/>
        <c:noMultiLvlLbl val="0"/>
      </c:catAx>
      <c:valAx>
        <c:axId val="707852008"/>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 informal employment</a:t>
                </a:r>
              </a:p>
            </c:rich>
          </c:tx>
          <c:layout>
            <c:manualLayout>
              <c:xMode val="edge"/>
              <c:yMode val="edge"/>
              <c:x val="0.35132683435526135"/>
              <c:y val="0.8940471617242539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CH"/>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CH"/>
          </a:p>
        </c:txPr>
        <c:crossAx val="707849656"/>
        <c:crosses val="autoZero"/>
        <c:crossBetween val="between"/>
      </c:valAx>
      <c:valAx>
        <c:axId val="486933704"/>
        <c:scaling>
          <c:orientation val="minMax"/>
        </c:scaling>
        <c:delete val="0"/>
        <c:axPos val="t"/>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300" b="0" i="0" u="none" strike="noStrike" kern="1200" baseline="0">
                <a:solidFill>
                  <a:schemeClr val="bg1"/>
                </a:solidFill>
                <a:latin typeface="+mn-lt"/>
                <a:ea typeface="+mn-ea"/>
                <a:cs typeface="+mn-cs"/>
              </a:defRPr>
            </a:pPr>
            <a:endParaRPr lang="en-CH"/>
          </a:p>
        </c:txPr>
        <c:crossAx val="486925832"/>
        <c:crosses val="max"/>
        <c:crossBetween val="between"/>
      </c:valAx>
      <c:catAx>
        <c:axId val="486925832"/>
        <c:scaling>
          <c:orientation val="minMax"/>
        </c:scaling>
        <c:delete val="1"/>
        <c:axPos val="l"/>
        <c:numFmt formatCode="General" sourceLinked="1"/>
        <c:majorTickMark val="out"/>
        <c:minorTickMark val="none"/>
        <c:tickLblPos val="nextTo"/>
        <c:crossAx val="486933704"/>
        <c:crosses val="autoZero"/>
        <c:auto val="1"/>
        <c:lblAlgn val="ctr"/>
        <c:lblOffset val="100"/>
        <c:noMultiLvlLbl val="0"/>
      </c:catAx>
      <c:spPr>
        <a:noFill/>
        <a:ln>
          <a:noFill/>
        </a:ln>
        <a:effectLst/>
      </c:spPr>
    </c:plotArea>
    <c:legend>
      <c:legendPos val="b"/>
      <c:legendEntry>
        <c:idx val="3"/>
        <c:txPr>
          <a:bodyPr rot="0" spcFirstLastPara="1" vertOverflow="ellipsis" vert="horz" wrap="square" anchor="ctr" anchorCtr="1"/>
          <a:lstStyle/>
          <a:p>
            <a:pPr>
              <a:defRPr sz="1100" b="1" i="0" u="none" strike="noStrike" kern="1200" baseline="0">
                <a:solidFill>
                  <a:srgbClr val="FF0000"/>
                </a:solidFill>
                <a:latin typeface="+mn-lt"/>
                <a:ea typeface="+mn-ea"/>
                <a:cs typeface="+mn-cs"/>
              </a:defRPr>
            </a:pPr>
            <a:endParaRPr lang="en-CH"/>
          </a:p>
        </c:txPr>
      </c:legendEntry>
      <c:layout>
        <c:manualLayout>
          <c:xMode val="edge"/>
          <c:yMode val="edge"/>
          <c:x val="0"/>
          <c:y val="0.93826514104750036"/>
          <c:w val="0.99739701303080186"/>
          <c:h val="6.1734858952499527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9525" cap="flat" cmpd="sng" algn="ctr">
      <a:solidFill>
        <a:schemeClr val="accent5"/>
      </a:solidFill>
      <a:round/>
    </a:ln>
    <a:effectLst/>
  </c:spPr>
  <c:txPr>
    <a:bodyPr/>
    <a:lstStyle/>
    <a:p>
      <a:pPr>
        <a:defRPr/>
      </a:pPr>
      <a:endParaRPr lang="en-CH"/>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355511811023624"/>
          <c:y val="5.0925925925925923E-2"/>
          <c:w val="0.55009659057101479"/>
          <c:h val="0.80210346257540943"/>
        </c:manualLayout>
      </c:layout>
      <c:barChart>
        <c:barDir val="bar"/>
        <c:grouping val="stacked"/>
        <c:varyColors val="0"/>
        <c:ser>
          <c:idx val="0"/>
          <c:order val="0"/>
          <c:tx>
            <c:strRef>
              <c:f>'Graphs % IE (13e)'!$G$38</c:f>
              <c:strCache>
                <c:ptCount val="1"/>
                <c:pt idx="0">
                  <c:v>Informal sector</c:v>
                </c:pt>
              </c:strCache>
            </c:strRef>
          </c:tx>
          <c:spPr>
            <a:solidFill>
              <a:schemeClr val="accent1">
                <a:lumMod val="40000"/>
                <a:lumOff val="60000"/>
              </a:schemeClr>
            </a:solidFill>
            <a:ln>
              <a:noFill/>
            </a:ln>
            <a:effectLst/>
          </c:spPr>
          <c:invertIfNegative val="0"/>
          <c:cat>
            <c:multiLvlStrRef>
              <c:f>'Graphs % IE (13e)'!$D$39:$F$67</c:f>
              <c:multiLvlStrCache>
                <c:ptCount val="29"/>
                <c:lvl>
                  <c:pt idx="0">
                    <c:v>Western Samoa</c:v>
                  </c:pt>
                  <c:pt idx="1">
                    <c:v>Kiribati</c:v>
                  </c:pt>
                  <c:pt idx="2">
                    <c:v>Vanuatu</c:v>
                  </c:pt>
                  <c:pt idx="3">
                    <c:v>Viet Nam</c:v>
                  </c:pt>
                  <c:pt idx="4">
                    <c:v>Sri Lanka</c:v>
                  </c:pt>
                  <c:pt idx="5">
                    <c:v> India</c:v>
                  </c:pt>
                  <c:pt idx="6">
                    <c:v>Timor Leste</c:v>
                  </c:pt>
                  <c:pt idx="7">
                    <c:v>Lao PDR</c:v>
                  </c:pt>
                  <c:pt idx="8">
                    <c:v>Afghanistan</c:v>
                  </c:pt>
                  <c:pt idx="9">
                    <c:v>Pakistan</c:v>
                  </c:pt>
                  <c:pt idx="10">
                    <c:v> Cambodia</c:v>
                  </c:pt>
                  <c:pt idx="11">
                    <c:v>Myanmar</c:v>
                  </c:pt>
                  <c:pt idx="12">
                    <c:v>Nepal</c:v>
                  </c:pt>
                  <c:pt idx="13">
                    <c:v> Bangladesh</c:v>
                  </c:pt>
                  <c:pt idx="14">
                    <c:v>Marshall Islands</c:v>
                  </c:pt>
                  <c:pt idx="15">
                    <c:v>Wallis &amp; Futuma</c:v>
                  </c:pt>
                  <c:pt idx="16">
                    <c:v>Mongolia</c:v>
                  </c:pt>
                  <c:pt idx="17">
                    <c:v>Cook Islands</c:v>
                  </c:pt>
                  <c:pt idx="18">
                    <c:v>Tuvalu</c:v>
                  </c:pt>
                  <c:pt idx="19">
                    <c:v>Fiji</c:v>
                  </c:pt>
                  <c:pt idx="20">
                    <c:v>Abelina</c:v>
                  </c:pt>
                  <c:pt idx="21">
                    <c:v>Maldives</c:v>
                  </c:pt>
                  <c:pt idx="22">
                    <c:v>Thailand</c:v>
                  </c:pt>
                  <c:pt idx="23">
                    <c:v>Tonga</c:v>
                  </c:pt>
                  <c:pt idx="24">
                    <c:v> Indonesia</c:v>
                  </c:pt>
                  <c:pt idx="25">
                    <c:v>Australia</c:v>
                  </c:pt>
                  <c:pt idx="26">
                    <c:v>Korea Republic</c:v>
                  </c:pt>
                  <c:pt idx="27">
                    <c:v> Brunei Darussalam</c:v>
                  </c:pt>
                  <c:pt idx="28">
                    <c:v>Nauru</c:v>
                  </c:pt>
                </c:lvl>
                <c:lvl>
                  <c:pt idx="0">
                    <c:v>Low &amp; Lower-middle-income</c:v>
                  </c:pt>
                  <c:pt idx="14">
                    <c:v>Upper-middle-income</c:v>
                  </c:pt>
                  <c:pt idx="25">
                    <c:v>High-income</c:v>
                  </c:pt>
                </c:lvl>
              </c:multiLvlStrCache>
            </c:multiLvlStrRef>
          </c:cat>
          <c:val>
            <c:numRef>
              <c:f>'Graphs % IE (13e)'!$G$39:$G$67</c:f>
              <c:numCache>
                <c:formatCode>0.0</c:formatCode>
                <c:ptCount val="29"/>
                <c:pt idx="0">
                  <c:v>7.7261698440207969</c:v>
                </c:pt>
                <c:pt idx="1">
                  <c:v>4.5830380344909045</c:v>
                </c:pt>
                <c:pt idx="2">
                  <c:v>22.005451516834082</c:v>
                </c:pt>
                <c:pt idx="3">
                  <c:v>32.486410010350134</c:v>
                </c:pt>
                <c:pt idx="4">
                  <c:v>31.626344924578483</c:v>
                </c:pt>
                <c:pt idx="5">
                  <c:v>24.428480440077948</c:v>
                </c:pt>
                <c:pt idx="6">
                  <c:v>13.500747437042804</c:v>
                </c:pt>
                <c:pt idx="7">
                  <c:v>14.77133066323506</c:v>
                </c:pt>
                <c:pt idx="8">
                  <c:v>30.572980646504167</c:v>
                </c:pt>
                <c:pt idx="9">
                  <c:v>46.277222891155759</c:v>
                </c:pt>
                <c:pt idx="10">
                  <c:v>55.947250508354514</c:v>
                </c:pt>
                <c:pt idx="11">
                  <c:v>69.854833346543231</c:v>
                </c:pt>
                <c:pt idx="12">
                  <c:v>49.757196882398539</c:v>
                </c:pt>
                <c:pt idx="13">
                  <c:v>49.120114184299197</c:v>
                </c:pt>
                <c:pt idx="14">
                  <c:v>2.5925381903642775</c:v>
                </c:pt>
                <c:pt idx="15">
                  <c:v>10.821511052457934</c:v>
                </c:pt>
                <c:pt idx="16">
                  <c:v>4.9744421360993618</c:v>
                </c:pt>
                <c:pt idx="17">
                  <c:v>11.01281269066504</c:v>
                </c:pt>
                <c:pt idx="18">
                  <c:v>4.1701417848206832</c:v>
                </c:pt>
                <c:pt idx="19">
                  <c:v>4.856207610926587</c:v>
                </c:pt>
                <c:pt idx="20">
                  <c:v>9.8582537632200342</c:v>
                </c:pt>
                <c:pt idx="21">
                  <c:v>3.111075457800661</c:v>
                </c:pt>
                <c:pt idx="22">
                  <c:v>17.839938749109887</c:v>
                </c:pt>
                <c:pt idx="23">
                  <c:v>30.907614466862388</c:v>
                </c:pt>
                <c:pt idx="24">
                  <c:v>27.220514498075744</c:v>
                </c:pt>
                <c:pt idx="25">
                  <c:v>16.781439662231247</c:v>
                </c:pt>
                <c:pt idx="26">
                  <c:v>11.545492341501079</c:v>
                </c:pt>
                <c:pt idx="27">
                  <c:v>0.36807062168025734</c:v>
                </c:pt>
                <c:pt idx="28">
                  <c:v>22.424684159378035</c:v>
                </c:pt>
              </c:numCache>
            </c:numRef>
          </c:val>
          <c:extLst>
            <c:ext xmlns:c16="http://schemas.microsoft.com/office/drawing/2014/chart" uri="{C3380CC4-5D6E-409C-BE32-E72D297353CC}">
              <c16:uniqueId val="{00000005-E939-4A26-9CAB-2CEC2DC4F559}"/>
            </c:ext>
          </c:extLst>
        </c:ser>
        <c:ser>
          <c:idx val="1"/>
          <c:order val="1"/>
          <c:tx>
            <c:strRef>
              <c:f>'Graphs % IE (13e)'!$H$38</c:f>
              <c:strCache>
                <c:ptCount val="1"/>
                <c:pt idx="0">
                  <c:v>Formal sector</c:v>
                </c:pt>
              </c:strCache>
            </c:strRef>
          </c:tx>
          <c:spPr>
            <a:solidFill>
              <a:schemeClr val="accent5"/>
            </a:solidFill>
            <a:ln>
              <a:noFill/>
            </a:ln>
            <a:effectLst/>
          </c:spPr>
          <c:invertIfNegative val="0"/>
          <c:cat>
            <c:multiLvlStrRef>
              <c:f>'Graphs % IE (13e)'!$D$39:$F$67</c:f>
              <c:multiLvlStrCache>
                <c:ptCount val="29"/>
                <c:lvl>
                  <c:pt idx="0">
                    <c:v>Western Samoa</c:v>
                  </c:pt>
                  <c:pt idx="1">
                    <c:v>Kiribati</c:v>
                  </c:pt>
                  <c:pt idx="2">
                    <c:v>Vanuatu</c:v>
                  </c:pt>
                  <c:pt idx="3">
                    <c:v>Viet Nam</c:v>
                  </c:pt>
                  <c:pt idx="4">
                    <c:v>Sri Lanka</c:v>
                  </c:pt>
                  <c:pt idx="5">
                    <c:v> India</c:v>
                  </c:pt>
                  <c:pt idx="6">
                    <c:v>Timor Leste</c:v>
                  </c:pt>
                  <c:pt idx="7">
                    <c:v>Lao PDR</c:v>
                  </c:pt>
                  <c:pt idx="8">
                    <c:v>Afghanistan</c:v>
                  </c:pt>
                  <c:pt idx="9">
                    <c:v>Pakistan</c:v>
                  </c:pt>
                  <c:pt idx="10">
                    <c:v> Cambodia</c:v>
                  </c:pt>
                  <c:pt idx="11">
                    <c:v>Myanmar</c:v>
                  </c:pt>
                  <c:pt idx="12">
                    <c:v>Nepal</c:v>
                  </c:pt>
                  <c:pt idx="13">
                    <c:v> Bangladesh</c:v>
                  </c:pt>
                  <c:pt idx="14">
                    <c:v>Marshall Islands</c:v>
                  </c:pt>
                  <c:pt idx="15">
                    <c:v>Wallis &amp; Futuma</c:v>
                  </c:pt>
                  <c:pt idx="16">
                    <c:v>Mongolia</c:v>
                  </c:pt>
                  <c:pt idx="17">
                    <c:v>Cook Islands</c:v>
                  </c:pt>
                  <c:pt idx="18">
                    <c:v>Tuvalu</c:v>
                  </c:pt>
                  <c:pt idx="19">
                    <c:v>Fiji</c:v>
                  </c:pt>
                  <c:pt idx="20">
                    <c:v>Abelina</c:v>
                  </c:pt>
                  <c:pt idx="21">
                    <c:v>Maldives</c:v>
                  </c:pt>
                  <c:pt idx="22">
                    <c:v>Thailand</c:v>
                  </c:pt>
                  <c:pt idx="23">
                    <c:v>Tonga</c:v>
                  </c:pt>
                  <c:pt idx="24">
                    <c:v> Indonesia</c:v>
                  </c:pt>
                  <c:pt idx="25">
                    <c:v>Australia</c:v>
                  </c:pt>
                  <c:pt idx="26">
                    <c:v>Korea Republic</c:v>
                  </c:pt>
                  <c:pt idx="27">
                    <c:v> Brunei Darussalam</c:v>
                  </c:pt>
                  <c:pt idx="28">
                    <c:v>Nauru</c:v>
                  </c:pt>
                </c:lvl>
                <c:lvl>
                  <c:pt idx="0">
                    <c:v>Low &amp; Lower-middle-income</c:v>
                  </c:pt>
                  <c:pt idx="14">
                    <c:v>Upper-middle-income</c:v>
                  </c:pt>
                  <c:pt idx="25">
                    <c:v>High-income</c:v>
                  </c:pt>
                </c:lvl>
              </c:multiLvlStrCache>
            </c:multiLvlStrRef>
          </c:cat>
          <c:val>
            <c:numRef>
              <c:f>'Graphs % IE (13e)'!$H$39:$H$67</c:f>
              <c:numCache>
                <c:formatCode>0.0</c:formatCode>
                <c:ptCount val="29"/>
                <c:pt idx="0">
                  <c:v>6.6655112651646444</c:v>
                </c:pt>
                <c:pt idx="1">
                  <c:v>21.574533427828964</c:v>
                </c:pt>
                <c:pt idx="2">
                  <c:v>7.2232598051587509</c:v>
                </c:pt>
                <c:pt idx="3">
                  <c:v>9.8164336678041177</c:v>
                </c:pt>
                <c:pt idx="4">
                  <c:v>12.982568191311062</c:v>
                </c:pt>
                <c:pt idx="5">
                  <c:v>28.51766895084608</c:v>
                </c:pt>
                <c:pt idx="6">
                  <c:v>42.974534068091955</c:v>
                </c:pt>
                <c:pt idx="7">
                  <c:v>27.475504017196588</c:v>
                </c:pt>
                <c:pt idx="8">
                  <c:v>33.047697617487081</c:v>
                </c:pt>
                <c:pt idx="9">
                  <c:v>25.513205357508461</c:v>
                </c:pt>
                <c:pt idx="10">
                  <c:v>23.228478995308414</c:v>
                </c:pt>
                <c:pt idx="11">
                  <c:v>13.656911818984646</c:v>
                </c:pt>
                <c:pt idx="12">
                  <c:v>34.06678853527206</c:v>
                </c:pt>
                <c:pt idx="13">
                  <c:v>38.395213136985411</c:v>
                </c:pt>
                <c:pt idx="14">
                  <c:v>6.7420681551116326</c:v>
                </c:pt>
                <c:pt idx="15">
                  <c:v>2.3754536456614979</c:v>
                </c:pt>
                <c:pt idx="16">
                  <c:v>10.332127679714628</c:v>
                </c:pt>
                <c:pt idx="17">
                  <c:v>5.4758999389871876</c:v>
                </c:pt>
                <c:pt idx="18">
                  <c:v>14.178482068390325</c:v>
                </c:pt>
                <c:pt idx="19">
                  <c:v>12.472421566695346</c:v>
                </c:pt>
                <c:pt idx="20">
                  <c:v>10.401777049657273</c:v>
                </c:pt>
                <c:pt idx="21">
                  <c:v>23.361507551614245</c:v>
                </c:pt>
                <c:pt idx="22">
                  <c:v>27.339517478462422</c:v>
                </c:pt>
                <c:pt idx="23">
                  <c:v>30.083078268473983</c:v>
                </c:pt>
                <c:pt idx="24">
                  <c:v>47.951322142812487</c:v>
                </c:pt>
                <c:pt idx="25">
                  <c:v>3.209804878332565</c:v>
                </c:pt>
                <c:pt idx="26">
                  <c:v>12.669512153644114</c:v>
                </c:pt>
                <c:pt idx="27">
                  <c:v>22.827859654372709</c:v>
                </c:pt>
                <c:pt idx="28">
                  <c:v>25.097181729834787</c:v>
                </c:pt>
              </c:numCache>
            </c:numRef>
          </c:val>
          <c:extLst>
            <c:ext xmlns:c16="http://schemas.microsoft.com/office/drawing/2014/chart" uri="{C3380CC4-5D6E-409C-BE32-E72D297353CC}">
              <c16:uniqueId val="{00000007-E939-4A26-9CAB-2CEC2DC4F559}"/>
            </c:ext>
          </c:extLst>
        </c:ser>
        <c:ser>
          <c:idx val="2"/>
          <c:order val="2"/>
          <c:tx>
            <c:strRef>
              <c:f>'Graphs % IE (13e)'!$I$38</c:f>
              <c:strCache>
                <c:ptCount val="1"/>
                <c:pt idx="0">
                  <c:v>Households</c:v>
                </c:pt>
              </c:strCache>
            </c:strRef>
          </c:tx>
          <c:spPr>
            <a:solidFill>
              <a:schemeClr val="accent6"/>
            </a:solidFill>
            <a:ln>
              <a:noFill/>
            </a:ln>
            <a:effectLst/>
          </c:spPr>
          <c:invertIfNegative val="0"/>
          <c:cat>
            <c:multiLvlStrRef>
              <c:f>'Graphs % IE (13e)'!$D$39:$F$67</c:f>
              <c:multiLvlStrCache>
                <c:ptCount val="29"/>
                <c:lvl>
                  <c:pt idx="0">
                    <c:v>Western Samoa</c:v>
                  </c:pt>
                  <c:pt idx="1">
                    <c:v>Kiribati</c:v>
                  </c:pt>
                  <c:pt idx="2">
                    <c:v>Vanuatu</c:v>
                  </c:pt>
                  <c:pt idx="3">
                    <c:v>Viet Nam</c:v>
                  </c:pt>
                  <c:pt idx="4">
                    <c:v>Sri Lanka</c:v>
                  </c:pt>
                  <c:pt idx="5">
                    <c:v> India</c:v>
                  </c:pt>
                  <c:pt idx="6">
                    <c:v>Timor Leste</c:v>
                  </c:pt>
                  <c:pt idx="7">
                    <c:v>Lao PDR</c:v>
                  </c:pt>
                  <c:pt idx="8">
                    <c:v>Afghanistan</c:v>
                  </c:pt>
                  <c:pt idx="9">
                    <c:v>Pakistan</c:v>
                  </c:pt>
                  <c:pt idx="10">
                    <c:v> Cambodia</c:v>
                  </c:pt>
                  <c:pt idx="11">
                    <c:v>Myanmar</c:v>
                  </c:pt>
                  <c:pt idx="12">
                    <c:v>Nepal</c:v>
                  </c:pt>
                  <c:pt idx="13">
                    <c:v> Bangladesh</c:v>
                  </c:pt>
                  <c:pt idx="14">
                    <c:v>Marshall Islands</c:v>
                  </c:pt>
                  <c:pt idx="15">
                    <c:v>Wallis &amp; Futuma</c:v>
                  </c:pt>
                  <c:pt idx="16">
                    <c:v>Mongolia</c:v>
                  </c:pt>
                  <c:pt idx="17">
                    <c:v>Cook Islands</c:v>
                  </c:pt>
                  <c:pt idx="18">
                    <c:v>Tuvalu</c:v>
                  </c:pt>
                  <c:pt idx="19">
                    <c:v>Fiji</c:v>
                  </c:pt>
                  <c:pt idx="20">
                    <c:v>Abelina</c:v>
                  </c:pt>
                  <c:pt idx="21">
                    <c:v>Maldives</c:v>
                  </c:pt>
                  <c:pt idx="22">
                    <c:v>Thailand</c:v>
                  </c:pt>
                  <c:pt idx="23">
                    <c:v>Tonga</c:v>
                  </c:pt>
                  <c:pt idx="24">
                    <c:v> Indonesia</c:v>
                  </c:pt>
                  <c:pt idx="25">
                    <c:v>Australia</c:v>
                  </c:pt>
                  <c:pt idx="26">
                    <c:v>Korea Republic</c:v>
                  </c:pt>
                  <c:pt idx="27">
                    <c:v> Brunei Darussalam</c:v>
                  </c:pt>
                  <c:pt idx="28">
                    <c:v>Nauru</c:v>
                  </c:pt>
                </c:lvl>
                <c:lvl>
                  <c:pt idx="0">
                    <c:v>Low &amp; Lower-middle-income</c:v>
                  </c:pt>
                  <c:pt idx="14">
                    <c:v>Upper-middle-income</c:v>
                  </c:pt>
                  <c:pt idx="25">
                    <c:v>High-income</c:v>
                  </c:pt>
                </c:lvl>
              </c:multiLvlStrCache>
            </c:multiLvlStrRef>
          </c:cat>
          <c:val>
            <c:numRef>
              <c:f>'Graphs % IE (13e)'!$I$39:$I$67</c:f>
              <c:numCache>
                <c:formatCode>0.0</c:formatCode>
                <c:ptCount val="29"/>
                <c:pt idx="0">
                  <c:v>4.5268630849220104</c:v>
                </c:pt>
                <c:pt idx="1">
                  <c:v>2.6045357902197024</c:v>
                </c:pt>
                <c:pt idx="2">
                  <c:v>5.6382817626571091</c:v>
                </c:pt>
                <c:pt idx="3">
                  <c:v>0.61427115617108741</c:v>
                </c:pt>
                <c:pt idx="4">
                  <c:v>5.5939980014486856</c:v>
                </c:pt>
                <c:pt idx="5">
                  <c:v>5.3349983140367385</c:v>
                </c:pt>
                <c:pt idx="6">
                  <c:v>2.4103738954295775</c:v>
                </c:pt>
                <c:pt idx="7">
                  <c:v>23.024777933613837</c:v>
                </c:pt>
                <c:pt idx="8">
                  <c:v>6.8387692016251762</c:v>
                </c:pt>
                <c:pt idx="9">
                  <c:v>2.7289940293808517</c:v>
                </c:pt>
                <c:pt idx="10">
                  <c:v>0.48462467983281671</c:v>
                </c:pt>
                <c:pt idx="11">
                  <c:v>0.48358790923531558</c:v>
                </c:pt>
                <c:pt idx="12">
                  <c:v>1.2619424249408115</c:v>
                </c:pt>
                <c:pt idx="13">
                  <c:v>4.7289790793211779</c:v>
                </c:pt>
                <c:pt idx="14">
                  <c:v>0.89600470035252644</c:v>
                </c:pt>
                <c:pt idx="15">
                  <c:v>1.7815902342461234</c:v>
                </c:pt>
                <c:pt idx="16">
                  <c:v>0.1114731393327056</c:v>
                </c:pt>
                <c:pt idx="17">
                  <c:v>1.2660158633312995</c:v>
                </c:pt>
                <c:pt idx="18">
                  <c:v>0.16680567139282734</c:v>
                </c:pt>
                <c:pt idx="19">
                  <c:v>2.9176660594204082</c:v>
                </c:pt>
                <c:pt idx="20">
                  <c:v>9.6859085734244577</c:v>
                </c:pt>
                <c:pt idx="21">
                  <c:v>5.1194912596719728</c:v>
                </c:pt>
                <c:pt idx="22">
                  <c:v>0.81873705186350143</c:v>
                </c:pt>
                <c:pt idx="23">
                  <c:v>4.9409707039790121</c:v>
                </c:pt>
                <c:pt idx="24">
                  <c:v>5.1328683163006668</c:v>
                </c:pt>
                <c:pt idx="25">
                  <c:v>4.8831320692699375E-2</c:v>
                </c:pt>
                <c:pt idx="26">
                  <c:v>0.21505119795238647</c:v>
                </c:pt>
                <c:pt idx="27">
                  <c:v>4.2203436323283707</c:v>
                </c:pt>
                <c:pt idx="28">
                  <c:v>0</c:v>
                </c:pt>
              </c:numCache>
            </c:numRef>
          </c:val>
          <c:extLst>
            <c:ext xmlns:c16="http://schemas.microsoft.com/office/drawing/2014/chart" uri="{C3380CC4-5D6E-409C-BE32-E72D297353CC}">
              <c16:uniqueId val="{00000009-E939-4A26-9CAB-2CEC2DC4F559}"/>
            </c:ext>
          </c:extLst>
        </c:ser>
        <c:dLbls>
          <c:showLegendKey val="0"/>
          <c:showVal val="0"/>
          <c:showCatName val="0"/>
          <c:showSerName val="0"/>
          <c:showPercent val="0"/>
          <c:showBubbleSize val="0"/>
        </c:dLbls>
        <c:gapWidth val="30"/>
        <c:overlap val="100"/>
        <c:axId val="707849656"/>
        <c:axId val="707852008"/>
      </c:barChart>
      <c:barChart>
        <c:barDir val="bar"/>
        <c:grouping val="stacked"/>
        <c:varyColors val="0"/>
        <c:ser>
          <c:idx val="3"/>
          <c:order val="3"/>
          <c:tx>
            <c:strRef>
              <c:f>'Graphs % IE (13e)'!$J$38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0000"/>
                    </a:solidFill>
                    <a:latin typeface="+mn-lt"/>
                    <a:ea typeface="+mn-ea"/>
                    <a:cs typeface="+mn-cs"/>
                  </a:defRPr>
                </a:pPr>
                <a:endParaRPr lang="en-CH"/>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'Graphs % IE (13e)'!$D$39:$F$67</c:f>
              <c:multiLvlStrCache>
                <c:ptCount val="29"/>
                <c:lvl>
                  <c:pt idx="0">
                    <c:v>Western Samoa</c:v>
                  </c:pt>
                  <c:pt idx="1">
                    <c:v>Kiribati</c:v>
                  </c:pt>
                  <c:pt idx="2">
                    <c:v>Vanuatu</c:v>
                  </c:pt>
                  <c:pt idx="3">
                    <c:v>Viet Nam</c:v>
                  </c:pt>
                  <c:pt idx="4">
                    <c:v>Sri Lanka</c:v>
                  </c:pt>
                  <c:pt idx="5">
                    <c:v> India</c:v>
                  </c:pt>
                  <c:pt idx="6">
                    <c:v>Timor Leste</c:v>
                  </c:pt>
                  <c:pt idx="7">
                    <c:v>Lao PDR</c:v>
                  </c:pt>
                  <c:pt idx="8">
                    <c:v>Afghanistan</c:v>
                  </c:pt>
                  <c:pt idx="9">
                    <c:v>Pakistan</c:v>
                  </c:pt>
                  <c:pt idx="10">
                    <c:v> Cambodia</c:v>
                  </c:pt>
                  <c:pt idx="11">
                    <c:v>Myanmar</c:v>
                  </c:pt>
                  <c:pt idx="12">
                    <c:v>Nepal</c:v>
                  </c:pt>
                  <c:pt idx="13">
                    <c:v> Bangladesh</c:v>
                  </c:pt>
                  <c:pt idx="14">
                    <c:v>Marshall Islands</c:v>
                  </c:pt>
                  <c:pt idx="15">
                    <c:v>Wallis &amp; Futuma</c:v>
                  </c:pt>
                  <c:pt idx="16">
                    <c:v>Mongolia</c:v>
                  </c:pt>
                  <c:pt idx="17">
                    <c:v>Cook Islands</c:v>
                  </c:pt>
                  <c:pt idx="18">
                    <c:v>Tuvalu</c:v>
                  </c:pt>
                  <c:pt idx="19">
                    <c:v>Fiji</c:v>
                  </c:pt>
                  <c:pt idx="20">
                    <c:v>Abelina</c:v>
                  </c:pt>
                  <c:pt idx="21">
                    <c:v>Maldives</c:v>
                  </c:pt>
                  <c:pt idx="22">
                    <c:v>Thailand</c:v>
                  </c:pt>
                  <c:pt idx="23">
                    <c:v>Tonga</c:v>
                  </c:pt>
                  <c:pt idx="24">
                    <c:v> Indonesia</c:v>
                  </c:pt>
                  <c:pt idx="25">
                    <c:v>Australia</c:v>
                  </c:pt>
                  <c:pt idx="26">
                    <c:v>Korea Republic</c:v>
                  </c:pt>
                  <c:pt idx="27">
                    <c:v> Brunei Darussalam</c:v>
                  </c:pt>
                  <c:pt idx="28">
                    <c:v>Nauru</c:v>
                  </c:pt>
                </c:lvl>
                <c:lvl>
                  <c:pt idx="0">
                    <c:v>Low &amp; Lower-middle-income</c:v>
                  </c:pt>
                  <c:pt idx="14">
                    <c:v>Upper-middle-income</c:v>
                  </c:pt>
                  <c:pt idx="25">
                    <c:v>High-income</c:v>
                  </c:pt>
                </c:lvl>
              </c:multiLvlStrCache>
            </c:multiLvlStrRef>
          </c:cat>
          <c:val>
            <c:numRef>
              <c:f>'Graphs % IE (13e)'!$J$39:$J$67</c:f>
              <c:numCache>
                <c:formatCode>0.0</c:formatCode>
                <c:ptCount val="29"/>
                <c:pt idx="0">
                  <c:v>18.918544194107451</c:v>
                </c:pt>
                <c:pt idx="1">
                  <c:v>28.762107252539572</c:v>
                </c:pt>
                <c:pt idx="2">
                  <c:v>34.866993084649941</c:v>
                </c:pt>
                <c:pt idx="3">
                  <c:v>42.917114834325339</c:v>
                </c:pt>
                <c:pt idx="4">
                  <c:v>50.202911117338232</c:v>
                </c:pt>
                <c:pt idx="5">
                  <c:v>58.281147704960766</c:v>
                </c:pt>
                <c:pt idx="6">
                  <c:v>58.885655400564339</c:v>
                </c:pt>
                <c:pt idx="7">
                  <c:v>65.27161261404548</c:v>
                </c:pt>
                <c:pt idx="8">
                  <c:v>70.459447465616421</c:v>
                </c:pt>
                <c:pt idx="9">
                  <c:v>74.519422278045084</c:v>
                </c:pt>
                <c:pt idx="10">
                  <c:v>79.660354183495741</c:v>
                </c:pt>
                <c:pt idx="11">
                  <c:v>83.995333074763195</c:v>
                </c:pt>
                <c:pt idx="12">
                  <c:v>85.085927842611412</c:v>
                </c:pt>
                <c:pt idx="13">
                  <c:v>92.244306400605794</c:v>
                </c:pt>
                <c:pt idx="14">
                  <c:v>10.230611045828436</c:v>
                </c:pt>
                <c:pt idx="15">
                  <c:v>14.978554932365554</c:v>
                </c:pt>
                <c:pt idx="16">
                  <c:v>15.418042955146696</c:v>
                </c:pt>
                <c:pt idx="17">
                  <c:v>17.754728492983528</c:v>
                </c:pt>
                <c:pt idx="18">
                  <c:v>18.515429524603835</c:v>
                </c:pt>
                <c:pt idx="19">
                  <c:v>20.246295237042343</c:v>
                </c:pt>
                <c:pt idx="20">
                  <c:v>29.945939386301767</c:v>
                </c:pt>
                <c:pt idx="21">
                  <c:v>31.592074269086879</c:v>
                </c:pt>
                <c:pt idx="22">
                  <c:v>45.99819327943581</c:v>
                </c:pt>
                <c:pt idx="23">
                  <c:v>65.931663439315372</c:v>
                </c:pt>
                <c:pt idx="24">
                  <c:v>80.304704957188903</c:v>
                </c:pt>
                <c:pt idx="25">
                  <c:v>20.040075861256511</c:v>
                </c:pt>
                <c:pt idx="26">
                  <c:v>24.430055693097582</c:v>
                </c:pt>
                <c:pt idx="27">
                  <c:v>27.416273908381335</c:v>
                </c:pt>
                <c:pt idx="28">
                  <c:v>47.521865889212819</c:v>
                </c:pt>
              </c:numCache>
            </c:numRef>
          </c:val>
          <c:extLst>
            <c:ext xmlns:c16="http://schemas.microsoft.com/office/drawing/2014/chart" uri="{C3380CC4-5D6E-409C-BE32-E72D297353CC}">
              <c16:uniqueId val="{0000000B-E939-4A26-9CAB-2CEC2DC4F559}"/>
            </c:ext>
          </c:extLst>
        </c:ser>
        <c:dLbls>
          <c:showLegendKey val="0"/>
          <c:showVal val="0"/>
          <c:showCatName val="0"/>
          <c:showSerName val="0"/>
          <c:showPercent val="0"/>
          <c:showBubbleSize val="0"/>
        </c:dLbls>
        <c:gapWidth val="30"/>
        <c:overlap val="100"/>
        <c:axId val="486925832"/>
        <c:axId val="486933704"/>
      </c:barChart>
      <c:catAx>
        <c:axId val="707849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CH"/>
          </a:p>
        </c:txPr>
        <c:crossAx val="707852008"/>
        <c:crosses val="autoZero"/>
        <c:auto val="1"/>
        <c:lblAlgn val="ctr"/>
        <c:lblOffset val="100"/>
        <c:tickLblSkip val="1"/>
        <c:noMultiLvlLbl val="0"/>
      </c:catAx>
      <c:valAx>
        <c:axId val="707852008"/>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 informal employment</a:t>
                </a:r>
              </a:p>
            </c:rich>
          </c:tx>
          <c:layout>
            <c:manualLayout>
              <c:xMode val="edge"/>
              <c:yMode val="edge"/>
              <c:x val="0.35169830612028602"/>
              <c:y val="0.90434911001364127"/>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CH"/>
          </a:p>
        </c:txPr>
        <c:crossAx val="707849656"/>
        <c:crosses val="autoZero"/>
        <c:crossBetween val="between"/>
      </c:valAx>
      <c:valAx>
        <c:axId val="486933704"/>
        <c:scaling>
          <c:orientation val="minMax"/>
        </c:scaling>
        <c:delete val="0"/>
        <c:axPos val="t"/>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300" b="0" i="0" u="none" strike="noStrike" kern="1200" baseline="0">
                <a:solidFill>
                  <a:schemeClr val="bg1"/>
                </a:solidFill>
                <a:latin typeface="+mn-lt"/>
                <a:ea typeface="+mn-ea"/>
                <a:cs typeface="+mn-cs"/>
              </a:defRPr>
            </a:pPr>
            <a:endParaRPr lang="en-CH"/>
          </a:p>
        </c:txPr>
        <c:crossAx val="486925832"/>
        <c:crosses val="max"/>
        <c:crossBetween val="between"/>
      </c:valAx>
      <c:catAx>
        <c:axId val="486925832"/>
        <c:scaling>
          <c:orientation val="minMax"/>
        </c:scaling>
        <c:delete val="1"/>
        <c:axPos val="l"/>
        <c:numFmt formatCode="General" sourceLinked="1"/>
        <c:majorTickMark val="out"/>
        <c:minorTickMark val="none"/>
        <c:tickLblPos val="nextTo"/>
        <c:crossAx val="486933704"/>
        <c:crosses val="autoZero"/>
        <c:auto val="1"/>
        <c:lblAlgn val="ctr"/>
        <c:lblOffset val="100"/>
        <c:noMultiLvlLbl val="0"/>
      </c:catAx>
    </c:plotArea>
    <c:legend>
      <c:legendPos val="b"/>
      <c:legendEntry>
        <c:idx val="3"/>
        <c:txPr>
          <a:bodyPr rot="0" spcFirstLastPara="1" vertOverflow="ellipsis" vert="horz" wrap="square" anchor="ctr" anchorCtr="1"/>
          <a:lstStyle/>
          <a:p>
            <a:pPr>
              <a:defRPr sz="1100" b="1" i="0" u="none" strike="noStrike" kern="1200" baseline="0">
                <a:solidFill>
                  <a:srgbClr val="FF0000"/>
                </a:solidFill>
                <a:latin typeface="+mn-lt"/>
                <a:ea typeface="+mn-ea"/>
                <a:cs typeface="+mn-cs"/>
              </a:defRPr>
            </a:pPr>
            <a:endParaRPr lang="en-CH"/>
          </a:p>
        </c:txPr>
      </c:legendEntry>
      <c:layout>
        <c:manualLayout>
          <c:xMode val="edge"/>
          <c:yMode val="edge"/>
          <c:x val="0"/>
          <c:y val="0.93826514104750036"/>
          <c:w val="0.99739701303080186"/>
          <c:h val="6.1734858952499527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9525" cap="flat" cmpd="sng" algn="ctr">
      <a:solidFill>
        <a:schemeClr val="accent5"/>
      </a:solidFill>
      <a:round/>
    </a:ln>
    <a:effectLst/>
  </c:spPr>
  <c:txPr>
    <a:bodyPr/>
    <a:lstStyle/>
    <a:p>
      <a:pPr>
        <a:defRPr/>
      </a:pPr>
      <a:endParaRPr lang="en-CH"/>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355511811023624"/>
          <c:y val="5.0925925925925923E-2"/>
          <c:w val="0.55009659057101479"/>
          <c:h val="0.80210346257540943"/>
        </c:manualLayout>
      </c:layout>
      <c:barChart>
        <c:barDir val="bar"/>
        <c:grouping val="stacked"/>
        <c:varyColors val="0"/>
        <c:ser>
          <c:idx val="0"/>
          <c:order val="0"/>
          <c:tx>
            <c:strRef>
              <c:f>'Graphs % IE (13e)'!$G$71</c:f>
              <c:strCache>
                <c:ptCount val="1"/>
                <c:pt idx="0">
                  <c:v>Informal sector</c:v>
                </c:pt>
              </c:strCache>
            </c:strRef>
          </c:tx>
          <c:spPr>
            <a:solidFill>
              <a:schemeClr val="accent1">
                <a:lumMod val="40000"/>
                <a:lumOff val="60000"/>
              </a:schemeClr>
            </a:solidFill>
            <a:ln>
              <a:noFill/>
            </a:ln>
            <a:effectLst/>
          </c:spPr>
          <c:invertIfNegative val="0"/>
          <c:cat>
            <c:multiLvlStrRef>
              <c:f>'Graphs % IE (13e)'!$D$72:$F$100</c:f>
              <c:multiLvlStrCache>
                <c:ptCount val="29"/>
                <c:lvl>
                  <c:pt idx="0">
                    <c:v>Pakistan</c:v>
                  </c:pt>
                  <c:pt idx="1">
                    <c:v> Bangladesh</c:v>
                  </c:pt>
                  <c:pt idx="2">
                    <c:v>Western Samoa</c:v>
                  </c:pt>
                  <c:pt idx="3">
                    <c:v>Kiribati</c:v>
                  </c:pt>
                  <c:pt idx="4">
                    <c:v>Nepal</c:v>
                  </c:pt>
                  <c:pt idx="5">
                    <c:v>Sri Lanka</c:v>
                  </c:pt>
                  <c:pt idx="6">
                    <c:v>Myanmar</c:v>
                  </c:pt>
                  <c:pt idx="7">
                    <c:v>Afghanistan</c:v>
                  </c:pt>
                  <c:pt idx="8">
                    <c:v>Viet Nam</c:v>
                  </c:pt>
                  <c:pt idx="9">
                    <c:v>Timor Leste</c:v>
                  </c:pt>
                  <c:pt idx="10">
                    <c:v>Lao PDR</c:v>
                  </c:pt>
                  <c:pt idx="11">
                    <c:v>Vanuatu</c:v>
                  </c:pt>
                  <c:pt idx="12">
                    <c:v> Cambodia</c:v>
                  </c:pt>
                  <c:pt idx="13">
                    <c:v> India</c:v>
                  </c:pt>
                  <c:pt idx="14">
                    <c:v>Marshall Islands</c:v>
                  </c:pt>
                  <c:pt idx="15">
                    <c:v>Fiji</c:v>
                  </c:pt>
                  <c:pt idx="16">
                    <c:v>Tuvalu</c:v>
                  </c:pt>
                  <c:pt idx="17">
                    <c:v>Mongolia</c:v>
                  </c:pt>
                  <c:pt idx="18">
                    <c:v>Wallis &amp; Futuma</c:v>
                  </c:pt>
                  <c:pt idx="19">
                    <c:v>Thailand</c:v>
                  </c:pt>
                  <c:pt idx="20">
                    <c:v> Indonesia</c:v>
                  </c:pt>
                  <c:pt idx="21">
                    <c:v>Abelina</c:v>
                  </c:pt>
                  <c:pt idx="22">
                    <c:v>Cook Islands</c:v>
                  </c:pt>
                  <c:pt idx="23">
                    <c:v>Tonga</c:v>
                  </c:pt>
                  <c:pt idx="24">
                    <c:v>Maldives</c:v>
                  </c:pt>
                  <c:pt idx="25">
                    <c:v>Korea Republic</c:v>
                  </c:pt>
                  <c:pt idx="26">
                    <c:v>Australia</c:v>
                  </c:pt>
                  <c:pt idx="27">
                    <c:v> Brunei Darussalam</c:v>
                  </c:pt>
                  <c:pt idx="28">
                    <c:v>Nauru</c:v>
                  </c:pt>
                </c:lvl>
                <c:lvl>
                  <c:pt idx="0">
                    <c:v>Low &amp; Lower-middle-income</c:v>
                  </c:pt>
                  <c:pt idx="14">
                    <c:v>Upper-middle-income</c:v>
                  </c:pt>
                  <c:pt idx="25">
                    <c:v>High-income</c:v>
                  </c:pt>
                </c:lvl>
              </c:multiLvlStrCache>
            </c:multiLvlStrRef>
          </c:cat>
          <c:val>
            <c:numRef>
              <c:f>'Graphs % IE (13e)'!$G$72:$G$100</c:f>
              <c:numCache>
                <c:formatCode>0.0</c:formatCode>
                <c:ptCount val="29"/>
                <c:pt idx="0">
                  <c:v>26.849366916299704</c:v>
                </c:pt>
                <c:pt idx="1">
                  <c:v>31.670212794205622</c:v>
                </c:pt>
                <c:pt idx="2">
                  <c:v>33.662714097496703</c:v>
                </c:pt>
                <c:pt idx="3">
                  <c:v>21.205821205821206</c:v>
                </c:pt>
                <c:pt idx="4">
                  <c:v>46.300539265197656</c:v>
                </c:pt>
                <c:pt idx="5">
                  <c:v>48.548277334189983</c:v>
                </c:pt>
                <c:pt idx="6">
                  <c:v>51.69448851061432</c:v>
                </c:pt>
                <c:pt idx="7">
                  <c:v>56.204836935621373</c:v>
                </c:pt>
                <c:pt idx="8">
                  <c:v>62.356201058745889</c:v>
                </c:pt>
                <c:pt idx="9">
                  <c:v>32.505910165484636</c:v>
                </c:pt>
                <c:pt idx="10">
                  <c:v>39.15995975855131</c:v>
                </c:pt>
                <c:pt idx="11">
                  <c:v>62.070343725019981</c:v>
                </c:pt>
                <c:pt idx="12">
                  <c:v>84.261359424801725</c:v>
                </c:pt>
                <c:pt idx="13">
                  <c:v>85.952932599610548</c:v>
                </c:pt>
                <c:pt idx="14">
                  <c:v>0</c:v>
                </c:pt>
                <c:pt idx="15">
                  <c:v>4.6656686626746504</c:v>
                </c:pt>
                <c:pt idx="16">
                  <c:v>16.666666666666664</c:v>
                </c:pt>
                <c:pt idx="17">
                  <c:v>28.117621807254778</c:v>
                </c:pt>
                <c:pt idx="18">
                  <c:v>29.357798165137616</c:v>
                </c:pt>
                <c:pt idx="19">
                  <c:v>32.375526766081364</c:v>
                </c:pt>
                <c:pt idx="20">
                  <c:v>38.52795911613677</c:v>
                </c:pt>
                <c:pt idx="21">
                  <c:v>52.149506290006663</c:v>
                </c:pt>
                <c:pt idx="22">
                  <c:v>70.588235294117652</c:v>
                </c:pt>
                <c:pt idx="23">
                  <c:v>58.222898109928309</c:v>
                </c:pt>
                <c:pt idx="24">
                  <c:v>86.348122866894201</c:v>
                </c:pt>
                <c:pt idx="25">
                  <c:v>7.038180990493129</c:v>
                </c:pt>
                <c:pt idx="26">
                  <c:v>9.3463775831040188</c:v>
                </c:pt>
                <c:pt idx="27">
                  <c:v>9.5718300545544714</c:v>
                </c:pt>
                <c:pt idx="28">
                  <c:v>15.267175572519085</c:v>
                </c:pt>
              </c:numCache>
            </c:numRef>
          </c:val>
          <c:extLst>
            <c:ext xmlns:c16="http://schemas.microsoft.com/office/drawing/2014/chart" uri="{C3380CC4-5D6E-409C-BE32-E72D297353CC}">
              <c16:uniqueId val="{0000002D-D47C-4C0B-BA75-747202C01027}"/>
            </c:ext>
          </c:extLst>
        </c:ser>
        <c:ser>
          <c:idx val="1"/>
          <c:order val="1"/>
          <c:tx>
            <c:strRef>
              <c:f>'Graphs % IE (13e)'!$H$71</c:f>
              <c:strCache>
                <c:ptCount val="1"/>
                <c:pt idx="0">
                  <c:v>Formal sector</c:v>
                </c:pt>
              </c:strCache>
            </c:strRef>
          </c:tx>
          <c:spPr>
            <a:solidFill>
              <a:schemeClr val="accent5"/>
            </a:solidFill>
            <a:ln>
              <a:noFill/>
            </a:ln>
            <a:effectLst/>
          </c:spPr>
          <c:invertIfNegative val="0"/>
          <c:cat>
            <c:multiLvlStrRef>
              <c:f>'Graphs % IE (13e)'!$D$72:$F$100</c:f>
              <c:multiLvlStrCache>
                <c:ptCount val="29"/>
                <c:lvl>
                  <c:pt idx="0">
                    <c:v>Pakistan</c:v>
                  </c:pt>
                  <c:pt idx="1">
                    <c:v> Bangladesh</c:v>
                  </c:pt>
                  <c:pt idx="2">
                    <c:v>Western Samoa</c:v>
                  </c:pt>
                  <c:pt idx="3">
                    <c:v>Kiribati</c:v>
                  </c:pt>
                  <c:pt idx="4">
                    <c:v>Nepal</c:v>
                  </c:pt>
                  <c:pt idx="5">
                    <c:v>Sri Lanka</c:v>
                  </c:pt>
                  <c:pt idx="6">
                    <c:v>Myanmar</c:v>
                  </c:pt>
                  <c:pt idx="7">
                    <c:v>Afghanistan</c:v>
                  </c:pt>
                  <c:pt idx="8">
                    <c:v>Viet Nam</c:v>
                  </c:pt>
                  <c:pt idx="9">
                    <c:v>Timor Leste</c:v>
                  </c:pt>
                  <c:pt idx="10">
                    <c:v>Lao PDR</c:v>
                  </c:pt>
                  <c:pt idx="11">
                    <c:v>Vanuatu</c:v>
                  </c:pt>
                  <c:pt idx="12">
                    <c:v> Cambodia</c:v>
                  </c:pt>
                  <c:pt idx="13">
                    <c:v> India</c:v>
                  </c:pt>
                  <c:pt idx="14">
                    <c:v>Marshall Islands</c:v>
                  </c:pt>
                  <c:pt idx="15">
                    <c:v>Fiji</c:v>
                  </c:pt>
                  <c:pt idx="16">
                    <c:v>Tuvalu</c:v>
                  </c:pt>
                  <c:pt idx="17">
                    <c:v>Mongolia</c:v>
                  </c:pt>
                  <c:pt idx="18">
                    <c:v>Wallis &amp; Futuma</c:v>
                  </c:pt>
                  <c:pt idx="19">
                    <c:v>Thailand</c:v>
                  </c:pt>
                  <c:pt idx="20">
                    <c:v> Indonesia</c:v>
                  </c:pt>
                  <c:pt idx="21">
                    <c:v>Abelina</c:v>
                  </c:pt>
                  <c:pt idx="22">
                    <c:v>Cook Islands</c:v>
                  </c:pt>
                  <c:pt idx="23">
                    <c:v>Tonga</c:v>
                  </c:pt>
                  <c:pt idx="24">
                    <c:v>Maldives</c:v>
                  </c:pt>
                  <c:pt idx="25">
                    <c:v>Korea Republic</c:v>
                  </c:pt>
                  <c:pt idx="26">
                    <c:v>Australia</c:v>
                  </c:pt>
                  <c:pt idx="27">
                    <c:v> Brunei Darussalam</c:v>
                  </c:pt>
                  <c:pt idx="28">
                    <c:v>Nauru</c:v>
                  </c:pt>
                </c:lvl>
                <c:lvl>
                  <c:pt idx="0">
                    <c:v>Low &amp; Lower-middle-income</c:v>
                  </c:pt>
                  <c:pt idx="14">
                    <c:v>Upper-middle-income</c:v>
                  </c:pt>
                  <c:pt idx="25">
                    <c:v>High-income</c:v>
                  </c:pt>
                </c:lvl>
              </c:multiLvlStrCache>
            </c:multiLvlStrRef>
          </c:cat>
          <c:val>
            <c:numRef>
              <c:f>'Graphs % IE (13e)'!$H$72:$H$100</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2F-D47C-4C0B-BA75-747202C01027}"/>
            </c:ext>
          </c:extLst>
        </c:ser>
        <c:ser>
          <c:idx val="2"/>
          <c:order val="2"/>
          <c:tx>
            <c:strRef>
              <c:f>'Graphs % IE (13e)'!$I$71</c:f>
              <c:strCache>
                <c:ptCount val="1"/>
                <c:pt idx="0">
                  <c:v>Households</c:v>
                </c:pt>
              </c:strCache>
            </c:strRef>
          </c:tx>
          <c:spPr>
            <a:solidFill>
              <a:schemeClr val="accent6"/>
            </a:solidFill>
            <a:ln>
              <a:noFill/>
            </a:ln>
            <a:effectLst/>
          </c:spPr>
          <c:invertIfNegative val="0"/>
          <c:cat>
            <c:multiLvlStrRef>
              <c:f>'Graphs % IE (13e)'!$D$72:$F$100</c:f>
              <c:multiLvlStrCache>
                <c:ptCount val="29"/>
                <c:lvl>
                  <c:pt idx="0">
                    <c:v>Pakistan</c:v>
                  </c:pt>
                  <c:pt idx="1">
                    <c:v> Bangladesh</c:v>
                  </c:pt>
                  <c:pt idx="2">
                    <c:v>Western Samoa</c:v>
                  </c:pt>
                  <c:pt idx="3">
                    <c:v>Kiribati</c:v>
                  </c:pt>
                  <c:pt idx="4">
                    <c:v>Nepal</c:v>
                  </c:pt>
                  <c:pt idx="5">
                    <c:v>Sri Lanka</c:v>
                  </c:pt>
                  <c:pt idx="6">
                    <c:v>Myanmar</c:v>
                  </c:pt>
                  <c:pt idx="7">
                    <c:v>Afghanistan</c:v>
                  </c:pt>
                  <c:pt idx="8">
                    <c:v>Viet Nam</c:v>
                  </c:pt>
                  <c:pt idx="9">
                    <c:v>Timor Leste</c:v>
                  </c:pt>
                  <c:pt idx="10">
                    <c:v>Lao PDR</c:v>
                  </c:pt>
                  <c:pt idx="11">
                    <c:v>Vanuatu</c:v>
                  </c:pt>
                  <c:pt idx="12">
                    <c:v> Cambodia</c:v>
                  </c:pt>
                  <c:pt idx="13">
                    <c:v> India</c:v>
                  </c:pt>
                  <c:pt idx="14">
                    <c:v>Marshall Islands</c:v>
                  </c:pt>
                  <c:pt idx="15">
                    <c:v>Fiji</c:v>
                  </c:pt>
                  <c:pt idx="16">
                    <c:v>Tuvalu</c:v>
                  </c:pt>
                  <c:pt idx="17">
                    <c:v>Mongolia</c:v>
                  </c:pt>
                  <c:pt idx="18">
                    <c:v>Wallis &amp; Futuma</c:v>
                  </c:pt>
                  <c:pt idx="19">
                    <c:v>Thailand</c:v>
                  </c:pt>
                  <c:pt idx="20">
                    <c:v> Indonesia</c:v>
                  </c:pt>
                  <c:pt idx="21">
                    <c:v>Abelina</c:v>
                  </c:pt>
                  <c:pt idx="22">
                    <c:v>Cook Islands</c:v>
                  </c:pt>
                  <c:pt idx="23">
                    <c:v>Tonga</c:v>
                  </c:pt>
                  <c:pt idx="24">
                    <c:v>Maldives</c:v>
                  </c:pt>
                  <c:pt idx="25">
                    <c:v>Korea Republic</c:v>
                  </c:pt>
                  <c:pt idx="26">
                    <c:v>Australia</c:v>
                  </c:pt>
                  <c:pt idx="27">
                    <c:v> Brunei Darussalam</c:v>
                  </c:pt>
                  <c:pt idx="28">
                    <c:v>Nauru</c:v>
                  </c:pt>
                </c:lvl>
                <c:lvl>
                  <c:pt idx="0">
                    <c:v>Low &amp; Lower-middle-income</c:v>
                  </c:pt>
                  <c:pt idx="14">
                    <c:v>Upper-middle-income</c:v>
                  </c:pt>
                  <c:pt idx="25">
                    <c:v>High-income</c:v>
                  </c:pt>
                </c:lvl>
              </c:multiLvlStrCache>
            </c:multiLvlStrRef>
          </c:cat>
          <c:val>
            <c:numRef>
              <c:f>'Graphs % IE (13e)'!$I$72:$I$100</c:f>
              <c:numCache>
                <c:formatCode>0.0</c:formatCode>
                <c:ptCount val="29"/>
                <c:pt idx="0">
                  <c:v>0</c:v>
                </c:pt>
                <c:pt idx="1">
                  <c:v>0.83494897407603119</c:v>
                </c:pt>
                <c:pt idx="2">
                  <c:v>5.2700922266139658</c:v>
                </c:pt>
                <c:pt idx="3">
                  <c:v>25.155925155925157</c:v>
                </c:pt>
                <c:pt idx="4">
                  <c:v>0.27811560031902427</c:v>
                </c:pt>
                <c:pt idx="5">
                  <c:v>1.9997379333082539</c:v>
                </c:pt>
                <c:pt idx="6">
                  <c:v>0.40892036220924399</c:v>
                </c:pt>
                <c:pt idx="7">
                  <c:v>2.0774673454404637</c:v>
                </c:pt>
                <c:pt idx="8">
                  <c:v>5.0643812982976752E-2</c:v>
                </c:pt>
                <c:pt idx="9">
                  <c:v>30.693459416863671</c:v>
                </c:pt>
                <c:pt idx="10">
                  <c:v>27.807469818913482</c:v>
                </c:pt>
                <c:pt idx="11">
                  <c:v>7.4740207833733017</c:v>
                </c:pt>
                <c:pt idx="12">
                  <c:v>1.0529241716700022</c:v>
                </c:pt>
                <c:pt idx="13">
                  <c:v>1.755761120152969</c:v>
                </c:pt>
                <c:pt idx="14">
                  <c:v>0</c:v>
                </c:pt>
                <c:pt idx="15">
                  <c:v>0</c:v>
                </c:pt>
                <c:pt idx="16">
                  <c:v>0</c:v>
                </c:pt>
                <c:pt idx="17">
                  <c:v>1.0061171925305861</c:v>
                </c:pt>
                <c:pt idx="18">
                  <c:v>0</c:v>
                </c:pt>
                <c:pt idx="19">
                  <c:v>0.31365476793142349</c:v>
                </c:pt>
                <c:pt idx="20">
                  <c:v>0</c:v>
                </c:pt>
                <c:pt idx="21">
                  <c:v>0</c:v>
                </c:pt>
                <c:pt idx="22">
                  <c:v>0</c:v>
                </c:pt>
                <c:pt idx="23">
                  <c:v>27.416902020421464</c:v>
                </c:pt>
                <c:pt idx="24">
                  <c:v>13.651877133105803</c:v>
                </c:pt>
                <c:pt idx="25">
                  <c:v>0</c:v>
                </c:pt>
                <c:pt idx="26">
                  <c:v>9.9391908083392697E-2</c:v>
                </c:pt>
                <c:pt idx="27">
                  <c:v>0</c:v>
                </c:pt>
                <c:pt idx="28">
                  <c:v>0.76335877862595414</c:v>
                </c:pt>
              </c:numCache>
            </c:numRef>
          </c:val>
          <c:extLst>
            <c:ext xmlns:c16="http://schemas.microsoft.com/office/drawing/2014/chart" uri="{C3380CC4-5D6E-409C-BE32-E72D297353CC}">
              <c16:uniqueId val="{00000031-D47C-4C0B-BA75-747202C01027}"/>
            </c:ext>
          </c:extLst>
        </c:ser>
        <c:dLbls>
          <c:showLegendKey val="0"/>
          <c:showVal val="0"/>
          <c:showCatName val="0"/>
          <c:showSerName val="0"/>
          <c:showPercent val="0"/>
          <c:showBubbleSize val="0"/>
        </c:dLbls>
        <c:gapWidth val="30"/>
        <c:overlap val="100"/>
        <c:axId val="707849656"/>
        <c:axId val="707852008"/>
      </c:barChart>
      <c:barChart>
        <c:barDir val="bar"/>
        <c:grouping val="stacked"/>
        <c:varyColors val="0"/>
        <c:ser>
          <c:idx val="3"/>
          <c:order val="3"/>
          <c:tx>
            <c:strRef>
              <c:f>'Graphs % IE (13e)'!$J$71</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0000"/>
                    </a:solidFill>
                    <a:latin typeface="+mn-lt"/>
                    <a:ea typeface="+mn-ea"/>
                    <a:cs typeface="+mn-cs"/>
                  </a:defRPr>
                </a:pPr>
                <a:endParaRPr lang="en-CH"/>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'Graphs % IE (13e)'!$D$72:$F$100</c:f>
              <c:multiLvlStrCache>
                <c:ptCount val="29"/>
                <c:lvl>
                  <c:pt idx="0">
                    <c:v>Pakistan</c:v>
                  </c:pt>
                  <c:pt idx="1">
                    <c:v> Bangladesh</c:v>
                  </c:pt>
                  <c:pt idx="2">
                    <c:v>Western Samoa</c:v>
                  </c:pt>
                  <c:pt idx="3">
                    <c:v>Kiribati</c:v>
                  </c:pt>
                  <c:pt idx="4">
                    <c:v>Nepal</c:v>
                  </c:pt>
                  <c:pt idx="5">
                    <c:v>Sri Lanka</c:v>
                  </c:pt>
                  <c:pt idx="6">
                    <c:v>Myanmar</c:v>
                  </c:pt>
                  <c:pt idx="7">
                    <c:v>Afghanistan</c:v>
                  </c:pt>
                  <c:pt idx="8">
                    <c:v>Viet Nam</c:v>
                  </c:pt>
                  <c:pt idx="9">
                    <c:v>Timor Leste</c:v>
                  </c:pt>
                  <c:pt idx="10">
                    <c:v>Lao PDR</c:v>
                  </c:pt>
                  <c:pt idx="11">
                    <c:v>Vanuatu</c:v>
                  </c:pt>
                  <c:pt idx="12">
                    <c:v> Cambodia</c:v>
                  </c:pt>
                  <c:pt idx="13">
                    <c:v> India</c:v>
                  </c:pt>
                  <c:pt idx="14">
                    <c:v>Marshall Islands</c:v>
                  </c:pt>
                  <c:pt idx="15">
                    <c:v>Fiji</c:v>
                  </c:pt>
                  <c:pt idx="16">
                    <c:v>Tuvalu</c:v>
                  </c:pt>
                  <c:pt idx="17">
                    <c:v>Mongolia</c:v>
                  </c:pt>
                  <c:pt idx="18">
                    <c:v>Wallis &amp; Futuma</c:v>
                  </c:pt>
                  <c:pt idx="19">
                    <c:v>Thailand</c:v>
                  </c:pt>
                  <c:pt idx="20">
                    <c:v> Indonesia</c:v>
                  </c:pt>
                  <c:pt idx="21">
                    <c:v>Abelina</c:v>
                  </c:pt>
                  <c:pt idx="22">
                    <c:v>Cook Islands</c:v>
                  </c:pt>
                  <c:pt idx="23">
                    <c:v>Tonga</c:v>
                  </c:pt>
                  <c:pt idx="24">
                    <c:v>Maldives</c:v>
                  </c:pt>
                  <c:pt idx="25">
                    <c:v>Korea Republic</c:v>
                  </c:pt>
                  <c:pt idx="26">
                    <c:v>Australia</c:v>
                  </c:pt>
                  <c:pt idx="27">
                    <c:v> Brunei Darussalam</c:v>
                  </c:pt>
                  <c:pt idx="28">
                    <c:v>Nauru</c:v>
                  </c:pt>
                </c:lvl>
                <c:lvl>
                  <c:pt idx="0">
                    <c:v>Low &amp; Lower-middle-income</c:v>
                  </c:pt>
                  <c:pt idx="14">
                    <c:v>Upper-middle-income</c:v>
                  </c:pt>
                  <c:pt idx="25">
                    <c:v>High-income</c:v>
                  </c:pt>
                </c:lvl>
              </c:multiLvlStrCache>
            </c:multiLvlStrRef>
          </c:cat>
          <c:val>
            <c:numRef>
              <c:f>'Graphs % IE (13e)'!$J$72:$J$100</c:f>
              <c:numCache>
                <c:formatCode>0.0</c:formatCode>
                <c:ptCount val="29"/>
                <c:pt idx="0">
                  <c:v>26.849366916299704</c:v>
                </c:pt>
                <c:pt idx="1">
                  <c:v>32.505161768281653</c:v>
                </c:pt>
                <c:pt idx="2">
                  <c:v>38.932806324110672</c:v>
                </c:pt>
                <c:pt idx="3">
                  <c:v>46.361746361746363</c:v>
                </c:pt>
                <c:pt idx="4">
                  <c:v>46.578654865516683</c:v>
                </c:pt>
                <c:pt idx="5">
                  <c:v>50.548015267498236</c:v>
                </c:pt>
                <c:pt idx="6">
                  <c:v>52.103408872823564</c:v>
                </c:pt>
                <c:pt idx="7">
                  <c:v>58.282304281061833</c:v>
                </c:pt>
                <c:pt idx="8">
                  <c:v>62.406844871728865</c:v>
                </c:pt>
                <c:pt idx="9">
                  <c:v>63.199369582348311</c:v>
                </c:pt>
                <c:pt idx="10">
                  <c:v>66.967429577464799</c:v>
                </c:pt>
                <c:pt idx="11">
                  <c:v>69.544364508393286</c:v>
                </c:pt>
                <c:pt idx="12">
                  <c:v>85.314283596471725</c:v>
                </c:pt>
                <c:pt idx="13">
                  <c:v>87.708693719763517</c:v>
                </c:pt>
                <c:pt idx="14">
                  <c:v>0</c:v>
                </c:pt>
                <c:pt idx="15">
                  <c:v>4.6656686626746504</c:v>
                </c:pt>
                <c:pt idx="16">
                  <c:v>16.666666666666664</c:v>
                </c:pt>
                <c:pt idx="17">
                  <c:v>29.123738999785363</c:v>
                </c:pt>
                <c:pt idx="18">
                  <c:v>29.357798165137616</c:v>
                </c:pt>
                <c:pt idx="19">
                  <c:v>32.689181534012789</c:v>
                </c:pt>
                <c:pt idx="20">
                  <c:v>38.52795911613677</c:v>
                </c:pt>
                <c:pt idx="21">
                  <c:v>52.149506290006663</c:v>
                </c:pt>
                <c:pt idx="22">
                  <c:v>70.588235294117652</c:v>
                </c:pt>
                <c:pt idx="23">
                  <c:v>85.639800130349769</c:v>
                </c:pt>
                <c:pt idx="24">
                  <c:v>100</c:v>
                </c:pt>
                <c:pt idx="25">
                  <c:v>7.038180990493129</c:v>
                </c:pt>
                <c:pt idx="26">
                  <c:v>9.445769491187411</c:v>
                </c:pt>
                <c:pt idx="27">
                  <c:v>9.5718300545544714</c:v>
                </c:pt>
                <c:pt idx="28">
                  <c:v>16.03053435114504</c:v>
                </c:pt>
              </c:numCache>
            </c:numRef>
          </c:val>
          <c:extLst>
            <c:ext xmlns:c16="http://schemas.microsoft.com/office/drawing/2014/chart" uri="{C3380CC4-5D6E-409C-BE32-E72D297353CC}">
              <c16:uniqueId val="{00000033-D47C-4C0B-BA75-747202C01027}"/>
            </c:ext>
          </c:extLst>
        </c:ser>
        <c:dLbls>
          <c:showLegendKey val="0"/>
          <c:showVal val="0"/>
          <c:showCatName val="0"/>
          <c:showSerName val="0"/>
          <c:showPercent val="0"/>
          <c:showBubbleSize val="0"/>
        </c:dLbls>
        <c:gapWidth val="30"/>
        <c:overlap val="100"/>
        <c:axId val="486925832"/>
        <c:axId val="486933704"/>
      </c:barChart>
      <c:catAx>
        <c:axId val="707849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CH"/>
          </a:p>
        </c:txPr>
        <c:crossAx val="707852008"/>
        <c:crosses val="autoZero"/>
        <c:auto val="1"/>
        <c:lblAlgn val="ctr"/>
        <c:lblOffset val="100"/>
        <c:tickLblSkip val="1"/>
        <c:noMultiLvlLbl val="0"/>
      </c:catAx>
      <c:valAx>
        <c:axId val="707852008"/>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 informal employment</a:t>
                </a:r>
              </a:p>
            </c:rich>
          </c:tx>
          <c:layout>
            <c:manualLayout>
              <c:xMode val="edge"/>
              <c:yMode val="edge"/>
              <c:x val="0.35169830612028602"/>
              <c:y val="0.90434911001364127"/>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CH"/>
          </a:p>
        </c:txPr>
        <c:crossAx val="707849656"/>
        <c:crosses val="autoZero"/>
        <c:crossBetween val="between"/>
      </c:valAx>
      <c:valAx>
        <c:axId val="486933704"/>
        <c:scaling>
          <c:orientation val="minMax"/>
        </c:scaling>
        <c:delete val="0"/>
        <c:axPos val="t"/>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300" b="0" i="0" u="none" strike="noStrike" kern="1200" baseline="0">
                <a:solidFill>
                  <a:schemeClr val="bg1"/>
                </a:solidFill>
                <a:latin typeface="+mn-lt"/>
                <a:ea typeface="+mn-ea"/>
                <a:cs typeface="+mn-cs"/>
              </a:defRPr>
            </a:pPr>
            <a:endParaRPr lang="en-CH"/>
          </a:p>
        </c:txPr>
        <c:crossAx val="486925832"/>
        <c:crosses val="max"/>
        <c:crossBetween val="between"/>
      </c:valAx>
      <c:catAx>
        <c:axId val="486925832"/>
        <c:scaling>
          <c:orientation val="minMax"/>
        </c:scaling>
        <c:delete val="1"/>
        <c:axPos val="l"/>
        <c:numFmt formatCode="General" sourceLinked="1"/>
        <c:majorTickMark val="out"/>
        <c:minorTickMark val="none"/>
        <c:tickLblPos val="nextTo"/>
        <c:crossAx val="486933704"/>
        <c:crosses val="autoZero"/>
        <c:auto val="1"/>
        <c:lblAlgn val="ctr"/>
        <c:lblOffset val="100"/>
        <c:noMultiLvlLbl val="0"/>
      </c:catAx>
    </c:plotArea>
    <c:legend>
      <c:legendPos val="b"/>
      <c:legendEntry>
        <c:idx val="3"/>
        <c:txPr>
          <a:bodyPr rot="0" spcFirstLastPara="1" vertOverflow="ellipsis" vert="horz" wrap="square" anchor="ctr" anchorCtr="1"/>
          <a:lstStyle/>
          <a:p>
            <a:pPr>
              <a:defRPr sz="1100" b="1" i="0" u="none" strike="noStrike" kern="1200" baseline="0">
                <a:solidFill>
                  <a:srgbClr val="FF0000"/>
                </a:solidFill>
                <a:latin typeface="+mn-lt"/>
                <a:ea typeface="+mn-ea"/>
                <a:cs typeface="+mn-cs"/>
              </a:defRPr>
            </a:pPr>
            <a:endParaRPr lang="en-CH"/>
          </a:p>
        </c:txPr>
      </c:legendEntry>
      <c:layout>
        <c:manualLayout>
          <c:xMode val="edge"/>
          <c:yMode val="edge"/>
          <c:x val="0"/>
          <c:y val="0.93826514104750036"/>
          <c:w val="0.99739701303080186"/>
          <c:h val="6.1734858952499527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9525" cap="flat" cmpd="sng" algn="ctr">
      <a:solidFill>
        <a:schemeClr val="accent5"/>
      </a:solidFill>
      <a:round/>
    </a:ln>
    <a:effectLst/>
  </c:spPr>
  <c:txPr>
    <a:bodyPr/>
    <a:lstStyle/>
    <a:p>
      <a:pPr>
        <a:defRPr/>
      </a:pPr>
      <a:endParaRPr lang="en-CH"/>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355511811023624"/>
          <c:y val="5.0925925925925923E-2"/>
          <c:w val="0.55009659057101479"/>
          <c:h val="0.80210346257540943"/>
        </c:manualLayout>
      </c:layout>
      <c:barChart>
        <c:barDir val="bar"/>
        <c:grouping val="stacked"/>
        <c:varyColors val="0"/>
        <c:ser>
          <c:idx val="0"/>
          <c:order val="0"/>
          <c:tx>
            <c:strRef>
              <c:f>'Graphs % IE (13e)'!$G$104</c:f>
              <c:strCache>
                <c:ptCount val="1"/>
                <c:pt idx="0">
                  <c:v>Informal sector</c:v>
                </c:pt>
              </c:strCache>
            </c:strRef>
          </c:tx>
          <c:spPr>
            <a:solidFill>
              <a:schemeClr val="accent1">
                <a:lumMod val="40000"/>
                <a:lumOff val="60000"/>
              </a:schemeClr>
            </a:solidFill>
            <a:ln>
              <a:noFill/>
            </a:ln>
            <a:effectLst/>
          </c:spPr>
          <c:invertIfNegative val="0"/>
          <c:cat>
            <c:multiLvlStrRef>
              <c:f>'Graphs % IE (13e)'!$D$105:$F$133</c:f>
              <c:multiLvlStrCache>
                <c:ptCount val="29"/>
                <c:lvl>
                  <c:pt idx="0">
                    <c:v>Fiji</c:v>
                  </c:pt>
                  <c:pt idx="1">
                    <c:v>Cook Islands</c:v>
                  </c:pt>
                  <c:pt idx="2">
                    <c:v>Thailand</c:v>
                  </c:pt>
                  <c:pt idx="3">
                    <c:v> Indonesia</c:v>
                  </c:pt>
                  <c:pt idx="4">
                    <c:v>Mongolia</c:v>
                  </c:pt>
                  <c:pt idx="5">
                    <c:v>Maldives</c:v>
                  </c:pt>
                  <c:pt idx="6">
                    <c:v>Wallis &amp; Futuma</c:v>
                  </c:pt>
                  <c:pt idx="7">
                    <c:v>Marshall Islands</c:v>
                  </c:pt>
                  <c:pt idx="8">
                    <c:v>Abelina</c:v>
                  </c:pt>
                  <c:pt idx="9">
                    <c:v>Tonga</c:v>
                  </c:pt>
                  <c:pt idx="10">
                    <c:v>Korea Republic</c:v>
                  </c:pt>
                  <c:pt idx="11">
                    <c:v> Brunei Darussalam</c:v>
                  </c:pt>
                  <c:pt idx="12">
                    <c:v>Nauru</c:v>
                  </c:pt>
                  <c:pt idx="13">
                    <c:v>Australia</c:v>
                  </c:pt>
                  <c:pt idx="14">
                    <c:v>Western Samoa</c:v>
                  </c:pt>
                  <c:pt idx="15">
                    <c:v>Timor Leste</c:v>
                  </c:pt>
                  <c:pt idx="16">
                    <c:v>Pakistan</c:v>
                  </c:pt>
                  <c:pt idx="17">
                    <c:v>Myanmar</c:v>
                  </c:pt>
                  <c:pt idx="18">
                    <c:v> Bangladesh</c:v>
                  </c:pt>
                  <c:pt idx="19">
                    <c:v> Cambodia</c:v>
                  </c:pt>
                  <c:pt idx="20">
                    <c:v>Kiribati</c:v>
                  </c:pt>
                  <c:pt idx="21">
                    <c:v>Nepal</c:v>
                  </c:pt>
                  <c:pt idx="22">
                    <c:v>Vanuatu</c:v>
                  </c:pt>
                  <c:pt idx="23">
                    <c:v>Afghanistan</c:v>
                  </c:pt>
                  <c:pt idx="24">
                    <c:v> India</c:v>
                  </c:pt>
                  <c:pt idx="25">
                    <c:v>Sri Lanka</c:v>
                  </c:pt>
                  <c:pt idx="26">
                    <c:v>Viet Nam</c:v>
                  </c:pt>
                  <c:pt idx="27">
                    <c:v>Lao PDR</c:v>
                  </c:pt>
                  <c:pt idx="28">
                    <c:v>Tonga</c:v>
                  </c:pt>
                </c:lvl>
                <c:lvl>
                  <c:pt idx="0">
                    <c:v>Low &amp; Lower-middle-income</c:v>
                  </c:pt>
                  <c:pt idx="14">
                    <c:v>Upper-middle-income</c:v>
                  </c:pt>
                  <c:pt idx="25">
                    <c:v>High-income</c:v>
                  </c:pt>
                </c:lvl>
              </c:multiLvlStrCache>
            </c:multiLvlStrRef>
          </c:cat>
          <c:val>
            <c:numRef>
              <c:f>'Graphs % IE (13e)'!$G$105:$G$133</c:f>
              <c:numCache>
                <c:formatCode>0.0</c:formatCode>
                <c:ptCount val="29"/>
                <c:pt idx="0">
                  <c:v>71.614573700758271</c:v>
                </c:pt>
                <c:pt idx="1">
                  <c:v>62.838915470494413</c:v>
                </c:pt>
                <c:pt idx="2">
                  <c:v>66.928718708755611</c:v>
                </c:pt>
                <c:pt idx="3">
                  <c:v>75.391465015865478</c:v>
                </c:pt>
                <c:pt idx="4">
                  <c:v>80.364260853835816</c:v>
                </c:pt>
                <c:pt idx="5">
                  <c:v>39.710832973672858</c:v>
                </c:pt>
                <c:pt idx="6">
                  <c:v>21.650485436893206</c:v>
                </c:pt>
                <c:pt idx="7">
                  <c:v>23.518687329079306</c:v>
                </c:pt>
                <c:pt idx="8">
                  <c:v>94.865535802452087</c:v>
                </c:pt>
                <c:pt idx="9">
                  <c:v>84.849031095087881</c:v>
                </c:pt>
                <c:pt idx="10">
                  <c:v>40.615456882347388</c:v>
                </c:pt>
                <c:pt idx="11">
                  <c:v>49.32121859967932</c:v>
                </c:pt>
                <c:pt idx="12">
                  <c:v>55.223880597014926</c:v>
                </c:pt>
                <c:pt idx="13">
                  <c:v>96.128466032714783</c:v>
                </c:pt>
                <c:pt idx="14">
                  <c:v>68.332633347333044</c:v>
                </c:pt>
                <c:pt idx="15">
                  <c:v>54.476610965181912</c:v>
                </c:pt>
                <c:pt idx="16">
                  <c:v>91.155079244599023</c:v>
                </c:pt>
                <c:pt idx="17">
                  <c:v>56.395298563029137</c:v>
                </c:pt>
                <c:pt idx="18">
                  <c:v>59.23444992394186</c:v>
                </c:pt>
                <c:pt idx="19">
                  <c:v>97.072348268993707</c:v>
                </c:pt>
                <c:pt idx="20">
                  <c:v>17.878077373974207</c:v>
                </c:pt>
                <c:pt idx="21">
                  <c:v>62.163267611762926</c:v>
                </c:pt>
                <c:pt idx="22">
                  <c:v>58.159838817998654</c:v>
                </c:pt>
                <c:pt idx="23">
                  <c:v>47.085638113243775</c:v>
                </c:pt>
                <c:pt idx="24">
                  <c:v>92.710249011396229</c:v>
                </c:pt>
                <c:pt idx="25">
                  <c:v>78.3199709588757</c:v>
                </c:pt>
                <c:pt idx="26">
                  <c:v>83.558681559947956</c:v>
                </c:pt>
                <c:pt idx="27">
                  <c:v>25.027104026607709</c:v>
                </c:pt>
                <c:pt idx="28">
                  <c:v>62.458471760797337</c:v>
                </c:pt>
              </c:numCache>
            </c:numRef>
          </c:val>
          <c:extLst>
            <c:ext xmlns:c16="http://schemas.microsoft.com/office/drawing/2014/chart" uri="{C3380CC4-5D6E-409C-BE32-E72D297353CC}">
              <c16:uniqueId val="{00000005-7054-4D6F-9D62-9783248F2E37}"/>
            </c:ext>
          </c:extLst>
        </c:ser>
        <c:ser>
          <c:idx val="1"/>
          <c:order val="1"/>
          <c:tx>
            <c:strRef>
              <c:f>'Graphs % IE (13e)'!$H$104</c:f>
              <c:strCache>
                <c:ptCount val="1"/>
                <c:pt idx="0">
                  <c:v>Formal sector</c:v>
                </c:pt>
              </c:strCache>
            </c:strRef>
          </c:tx>
          <c:spPr>
            <a:solidFill>
              <a:schemeClr val="accent5"/>
            </a:solidFill>
            <a:ln>
              <a:noFill/>
            </a:ln>
            <a:effectLst/>
          </c:spPr>
          <c:invertIfNegative val="0"/>
          <c:cat>
            <c:multiLvlStrRef>
              <c:f>'Graphs % IE (13e)'!$D$105:$F$133</c:f>
              <c:multiLvlStrCache>
                <c:ptCount val="29"/>
                <c:lvl>
                  <c:pt idx="0">
                    <c:v>Fiji</c:v>
                  </c:pt>
                  <c:pt idx="1">
                    <c:v>Cook Islands</c:v>
                  </c:pt>
                  <c:pt idx="2">
                    <c:v>Thailand</c:v>
                  </c:pt>
                  <c:pt idx="3">
                    <c:v> Indonesia</c:v>
                  </c:pt>
                  <c:pt idx="4">
                    <c:v>Mongolia</c:v>
                  </c:pt>
                  <c:pt idx="5">
                    <c:v>Maldives</c:v>
                  </c:pt>
                  <c:pt idx="6">
                    <c:v>Wallis &amp; Futuma</c:v>
                  </c:pt>
                  <c:pt idx="7">
                    <c:v>Marshall Islands</c:v>
                  </c:pt>
                  <c:pt idx="8">
                    <c:v>Abelina</c:v>
                  </c:pt>
                  <c:pt idx="9">
                    <c:v>Tonga</c:v>
                  </c:pt>
                  <c:pt idx="10">
                    <c:v>Korea Republic</c:v>
                  </c:pt>
                  <c:pt idx="11">
                    <c:v> Brunei Darussalam</c:v>
                  </c:pt>
                  <c:pt idx="12">
                    <c:v>Nauru</c:v>
                  </c:pt>
                  <c:pt idx="13">
                    <c:v>Australia</c:v>
                  </c:pt>
                  <c:pt idx="14">
                    <c:v>Western Samoa</c:v>
                  </c:pt>
                  <c:pt idx="15">
                    <c:v>Timor Leste</c:v>
                  </c:pt>
                  <c:pt idx="16">
                    <c:v>Pakistan</c:v>
                  </c:pt>
                  <c:pt idx="17">
                    <c:v>Myanmar</c:v>
                  </c:pt>
                  <c:pt idx="18">
                    <c:v> Bangladesh</c:v>
                  </c:pt>
                  <c:pt idx="19">
                    <c:v> Cambodia</c:v>
                  </c:pt>
                  <c:pt idx="20">
                    <c:v>Kiribati</c:v>
                  </c:pt>
                  <c:pt idx="21">
                    <c:v>Nepal</c:v>
                  </c:pt>
                  <c:pt idx="22">
                    <c:v>Vanuatu</c:v>
                  </c:pt>
                  <c:pt idx="23">
                    <c:v>Afghanistan</c:v>
                  </c:pt>
                  <c:pt idx="24">
                    <c:v> India</c:v>
                  </c:pt>
                  <c:pt idx="25">
                    <c:v>Sri Lanka</c:v>
                  </c:pt>
                  <c:pt idx="26">
                    <c:v>Viet Nam</c:v>
                  </c:pt>
                  <c:pt idx="27">
                    <c:v>Lao PDR</c:v>
                  </c:pt>
                  <c:pt idx="28">
                    <c:v>Tonga</c:v>
                  </c:pt>
                </c:lvl>
                <c:lvl>
                  <c:pt idx="0">
                    <c:v>Low &amp; Lower-middle-income</c:v>
                  </c:pt>
                  <c:pt idx="14">
                    <c:v>Upper-middle-income</c:v>
                  </c:pt>
                  <c:pt idx="25">
                    <c:v>High-income</c:v>
                  </c:pt>
                </c:lvl>
              </c:multiLvlStrCache>
            </c:multiLvlStrRef>
          </c:cat>
          <c:val>
            <c:numRef>
              <c:f>'Graphs % IE (13e)'!$H$105:$H$133</c:f>
              <c:numCache>
                <c:formatCode>0.0</c:formatCode>
                <c:ptCount val="29"/>
                <c:pt idx="0">
                  <c:v>0</c:v>
                </c:pt>
                <c:pt idx="1">
                  <c:v>0</c:v>
                </c:pt>
                <c:pt idx="2">
                  <c:v>0</c:v>
                </c:pt>
                <c:pt idx="3">
                  <c:v>0</c:v>
                </c:pt>
                <c:pt idx="4">
                  <c:v>0</c:v>
                </c:pt>
                <c:pt idx="5">
                  <c:v>3.1031506258092358</c:v>
                </c:pt>
                <c:pt idx="6">
                  <c:v>0.38834951456310679</c:v>
                </c:pt>
                <c:pt idx="7">
                  <c:v>3.0537830446672745</c:v>
                </c:pt>
                <c:pt idx="8">
                  <c:v>0</c:v>
                </c:pt>
                <c:pt idx="9">
                  <c:v>0</c:v>
                </c:pt>
                <c:pt idx="10">
                  <c:v>0</c:v>
                </c:pt>
                <c:pt idx="11">
                  <c:v>0</c:v>
                </c:pt>
                <c:pt idx="12">
                  <c:v>0</c:v>
                </c:pt>
                <c:pt idx="13">
                  <c:v>0</c:v>
                </c:pt>
                <c:pt idx="14">
                  <c:v>17.093658126837465</c:v>
                </c:pt>
                <c:pt idx="15">
                  <c:v>1.7269323199016375</c:v>
                </c:pt>
                <c:pt idx="16">
                  <c:v>5.9773351623146453</c:v>
                </c:pt>
                <c:pt idx="17">
                  <c:v>41.357678747293086</c:v>
                </c:pt>
                <c:pt idx="18">
                  <c:v>0</c:v>
                </c:pt>
                <c:pt idx="19">
                  <c:v>0.84109981257811472</c:v>
                </c:pt>
                <c:pt idx="20">
                  <c:v>40.386869871043373</c:v>
                </c:pt>
                <c:pt idx="21">
                  <c:v>37.122575192059855</c:v>
                </c:pt>
                <c:pt idx="22">
                  <c:v>15.916722632639354</c:v>
                </c:pt>
                <c:pt idx="23">
                  <c:v>7.0659197825814024</c:v>
                </c:pt>
                <c:pt idx="24">
                  <c:v>0.93534665887809698</c:v>
                </c:pt>
                <c:pt idx="25">
                  <c:v>10.886480319452367</c:v>
                </c:pt>
                <c:pt idx="26">
                  <c:v>13.032998842535825</c:v>
                </c:pt>
                <c:pt idx="27">
                  <c:v>4.4190198719890681</c:v>
                </c:pt>
                <c:pt idx="28">
                  <c:v>14.152823920265782</c:v>
                </c:pt>
              </c:numCache>
            </c:numRef>
          </c:val>
          <c:extLst>
            <c:ext xmlns:c16="http://schemas.microsoft.com/office/drawing/2014/chart" uri="{C3380CC4-5D6E-409C-BE32-E72D297353CC}">
              <c16:uniqueId val="{00000007-7054-4D6F-9D62-9783248F2E37}"/>
            </c:ext>
          </c:extLst>
        </c:ser>
        <c:ser>
          <c:idx val="2"/>
          <c:order val="2"/>
          <c:tx>
            <c:strRef>
              <c:f>'Graphs % IE (13e)'!$I$104</c:f>
              <c:strCache>
                <c:ptCount val="1"/>
                <c:pt idx="0">
                  <c:v>Households</c:v>
                </c:pt>
              </c:strCache>
            </c:strRef>
          </c:tx>
          <c:spPr>
            <a:solidFill>
              <a:schemeClr val="accent6"/>
            </a:solidFill>
            <a:ln>
              <a:noFill/>
            </a:ln>
            <a:effectLst/>
          </c:spPr>
          <c:invertIfNegative val="0"/>
          <c:cat>
            <c:multiLvlStrRef>
              <c:f>'Graphs % IE (13e)'!$D$105:$F$133</c:f>
              <c:multiLvlStrCache>
                <c:ptCount val="29"/>
                <c:lvl>
                  <c:pt idx="0">
                    <c:v>Fiji</c:v>
                  </c:pt>
                  <c:pt idx="1">
                    <c:v>Cook Islands</c:v>
                  </c:pt>
                  <c:pt idx="2">
                    <c:v>Thailand</c:v>
                  </c:pt>
                  <c:pt idx="3">
                    <c:v> Indonesia</c:v>
                  </c:pt>
                  <c:pt idx="4">
                    <c:v>Mongolia</c:v>
                  </c:pt>
                  <c:pt idx="5">
                    <c:v>Maldives</c:v>
                  </c:pt>
                  <c:pt idx="6">
                    <c:v>Wallis &amp; Futuma</c:v>
                  </c:pt>
                  <c:pt idx="7">
                    <c:v>Marshall Islands</c:v>
                  </c:pt>
                  <c:pt idx="8">
                    <c:v>Abelina</c:v>
                  </c:pt>
                  <c:pt idx="9">
                    <c:v>Tonga</c:v>
                  </c:pt>
                  <c:pt idx="10">
                    <c:v>Korea Republic</c:v>
                  </c:pt>
                  <c:pt idx="11">
                    <c:v> Brunei Darussalam</c:v>
                  </c:pt>
                  <c:pt idx="12">
                    <c:v>Nauru</c:v>
                  </c:pt>
                  <c:pt idx="13">
                    <c:v>Australia</c:v>
                  </c:pt>
                  <c:pt idx="14">
                    <c:v>Western Samoa</c:v>
                  </c:pt>
                  <c:pt idx="15">
                    <c:v>Timor Leste</c:v>
                  </c:pt>
                  <c:pt idx="16">
                    <c:v>Pakistan</c:v>
                  </c:pt>
                  <c:pt idx="17">
                    <c:v>Myanmar</c:v>
                  </c:pt>
                  <c:pt idx="18">
                    <c:v> Bangladesh</c:v>
                  </c:pt>
                  <c:pt idx="19">
                    <c:v> Cambodia</c:v>
                  </c:pt>
                  <c:pt idx="20">
                    <c:v>Kiribati</c:v>
                  </c:pt>
                  <c:pt idx="21">
                    <c:v>Nepal</c:v>
                  </c:pt>
                  <c:pt idx="22">
                    <c:v>Vanuatu</c:v>
                  </c:pt>
                  <c:pt idx="23">
                    <c:v>Afghanistan</c:v>
                  </c:pt>
                  <c:pt idx="24">
                    <c:v> India</c:v>
                  </c:pt>
                  <c:pt idx="25">
                    <c:v>Sri Lanka</c:v>
                  </c:pt>
                  <c:pt idx="26">
                    <c:v>Viet Nam</c:v>
                  </c:pt>
                  <c:pt idx="27">
                    <c:v>Lao PDR</c:v>
                  </c:pt>
                  <c:pt idx="28">
                    <c:v>Tonga</c:v>
                  </c:pt>
                </c:lvl>
                <c:lvl>
                  <c:pt idx="0">
                    <c:v>Low &amp; Lower-middle-income</c:v>
                  </c:pt>
                  <c:pt idx="14">
                    <c:v>Upper-middle-income</c:v>
                  </c:pt>
                  <c:pt idx="25">
                    <c:v>High-income</c:v>
                  </c:pt>
                </c:lvl>
              </c:multiLvlStrCache>
            </c:multiLvlStrRef>
          </c:cat>
          <c:val>
            <c:numRef>
              <c:f>'Graphs % IE (13e)'!$I$105:$I$133</c:f>
              <c:numCache>
                <c:formatCode>0.0</c:formatCode>
                <c:ptCount val="29"/>
                <c:pt idx="0">
                  <c:v>1.4129831699648603</c:v>
                </c:pt>
                <c:pt idx="1">
                  <c:v>11.164274322169058</c:v>
                </c:pt>
                <c:pt idx="2">
                  <c:v>9.169343975591925</c:v>
                </c:pt>
                <c:pt idx="3">
                  <c:v>3.9001881873510738</c:v>
                </c:pt>
                <c:pt idx="4">
                  <c:v>1.6561075914193621</c:v>
                </c:pt>
                <c:pt idx="5">
                  <c:v>43.864911523521791</c:v>
                </c:pt>
                <c:pt idx="6">
                  <c:v>71.262135922330089</c:v>
                </c:pt>
                <c:pt idx="7">
                  <c:v>67.684594348222433</c:v>
                </c:pt>
                <c:pt idx="8">
                  <c:v>0</c:v>
                </c:pt>
                <c:pt idx="9">
                  <c:v>13.276250563316811</c:v>
                </c:pt>
                <c:pt idx="10">
                  <c:v>0</c:v>
                </c:pt>
                <c:pt idx="11">
                  <c:v>2.2020309994655265</c:v>
                </c:pt>
                <c:pt idx="12">
                  <c:v>10.44776119402985</c:v>
                </c:pt>
                <c:pt idx="13">
                  <c:v>0.45547458438649679</c:v>
                </c:pt>
                <c:pt idx="14">
                  <c:v>14.552708945821083</c:v>
                </c:pt>
                <c:pt idx="15">
                  <c:v>43.793662326049294</c:v>
                </c:pt>
                <c:pt idx="16">
                  <c:v>2.8675776150941057</c:v>
                </c:pt>
                <c:pt idx="17">
                  <c:v>2.2470226896777694</c:v>
                </c:pt>
                <c:pt idx="18">
                  <c:v>40.76555007605814</c:v>
                </c:pt>
                <c:pt idx="19">
                  <c:v>2.0865519184281793</c:v>
                </c:pt>
                <c:pt idx="20">
                  <c:v>41.735052754982419</c:v>
                </c:pt>
                <c:pt idx="21">
                  <c:v>0.71415719617721396</c:v>
                </c:pt>
                <c:pt idx="22">
                  <c:v>25.92343854936199</c:v>
                </c:pt>
                <c:pt idx="23">
                  <c:v>45.848442104174822</c:v>
                </c:pt>
                <c:pt idx="24">
                  <c:v>6.3544043297256696</c:v>
                </c:pt>
                <c:pt idx="25">
                  <c:v>10.793548721671939</c:v>
                </c:pt>
                <c:pt idx="26">
                  <c:v>3.4083379670476326</c:v>
                </c:pt>
                <c:pt idx="27">
                  <c:v>70.554005014728347</c:v>
                </c:pt>
                <c:pt idx="28">
                  <c:v>23.322259136212626</c:v>
                </c:pt>
              </c:numCache>
            </c:numRef>
          </c:val>
          <c:extLst>
            <c:ext xmlns:c16="http://schemas.microsoft.com/office/drawing/2014/chart" uri="{C3380CC4-5D6E-409C-BE32-E72D297353CC}">
              <c16:uniqueId val="{00000009-7054-4D6F-9D62-9783248F2E37}"/>
            </c:ext>
          </c:extLst>
        </c:ser>
        <c:dLbls>
          <c:showLegendKey val="0"/>
          <c:showVal val="0"/>
          <c:showCatName val="0"/>
          <c:showSerName val="0"/>
          <c:showPercent val="0"/>
          <c:showBubbleSize val="0"/>
        </c:dLbls>
        <c:gapWidth val="30"/>
        <c:overlap val="100"/>
        <c:axId val="707849656"/>
        <c:axId val="707852008"/>
      </c:barChart>
      <c:barChart>
        <c:barDir val="bar"/>
        <c:grouping val="stacked"/>
        <c:varyColors val="0"/>
        <c:ser>
          <c:idx val="3"/>
          <c:order val="3"/>
          <c:tx>
            <c:strRef>
              <c:f>'Graphs % IE (13e)'!$J$104</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0000"/>
                    </a:solidFill>
                    <a:latin typeface="+mn-lt"/>
                    <a:ea typeface="+mn-ea"/>
                    <a:cs typeface="+mn-cs"/>
                  </a:defRPr>
                </a:pPr>
                <a:endParaRPr lang="en-CH"/>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'Graphs % IE (13e)'!$D$105:$F$133</c:f>
              <c:multiLvlStrCache>
                <c:ptCount val="29"/>
                <c:lvl>
                  <c:pt idx="0">
                    <c:v>Fiji</c:v>
                  </c:pt>
                  <c:pt idx="1">
                    <c:v>Cook Islands</c:v>
                  </c:pt>
                  <c:pt idx="2">
                    <c:v>Thailand</c:v>
                  </c:pt>
                  <c:pt idx="3">
                    <c:v> Indonesia</c:v>
                  </c:pt>
                  <c:pt idx="4">
                    <c:v>Mongolia</c:v>
                  </c:pt>
                  <c:pt idx="5">
                    <c:v>Maldives</c:v>
                  </c:pt>
                  <c:pt idx="6">
                    <c:v>Wallis &amp; Futuma</c:v>
                  </c:pt>
                  <c:pt idx="7">
                    <c:v>Marshall Islands</c:v>
                  </c:pt>
                  <c:pt idx="8">
                    <c:v>Abelina</c:v>
                  </c:pt>
                  <c:pt idx="9">
                    <c:v>Tonga</c:v>
                  </c:pt>
                  <c:pt idx="10">
                    <c:v>Korea Republic</c:v>
                  </c:pt>
                  <c:pt idx="11">
                    <c:v> Brunei Darussalam</c:v>
                  </c:pt>
                  <c:pt idx="12">
                    <c:v>Nauru</c:v>
                  </c:pt>
                  <c:pt idx="13">
                    <c:v>Australia</c:v>
                  </c:pt>
                  <c:pt idx="14">
                    <c:v>Western Samoa</c:v>
                  </c:pt>
                  <c:pt idx="15">
                    <c:v>Timor Leste</c:v>
                  </c:pt>
                  <c:pt idx="16">
                    <c:v>Pakistan</c:v>
                  </c:pt>
                  <c:pt idx="17">
                    <c:v>Myanmar</c:v>
                  </c:pt>
                  <c:pt idx="18">
                    <c:v> Bangladesh</c:v>
                  </c:pt>
                  <c:pt idx="19">
                    <c:v> Cambodia</c:v>
                  </c:pt>
                  <c:pt idx="20">
                    <c:v>Kiribati</c:v>
                  </c:pt>
                  <c:pt idx="21">
                    <c:v>Nepal</c:v>
                  </c:pt>
                  <c:pt idx="22">
                    <c:v>Vanuatu</c:v>
                  </c:pt>
                  <c:pt idx="23">
                    <c:v>Afghanistan</c:v>
                  </c:pt>
                  <c:pt idx="24">
                    <c:v> India</c:v>
                  </c:pt>
                  <c:pt idx="25">
                    <c:v>Sri Lanka</c:v>
                  </c:pt>
                  <c:pt idx="26">
                    <c:v>Viet Nam</c:v>
                  </c:pt>
                  <c:pt idx="27">
                    <c:v>Lao PDR</c:v>
                  </c:pt>
                  <c:pt idx="28">
                    <c:v>Tonga</c:v>
                  </c:pt>
                </c:lvl>
                <c:lvl>
                  <c:pt idx="0">
                    <c:v>Low &amp; Lower-middle-income</c:v>
                  </c:pt>
                  <c:pt idx="14">
                    <c:v>Upper-middle-income</c:v>
                  </c:pt>
                  <c:pt idx="25">
                    <c:v>High-income</c:v>
                  </c:pt>
                </c:lvl>
              </c:multiLvlStrCache>
            </c:multiLvlStrRef>
          </c:cat>
          <c:val>
            <c:numRef>
              <c:f>'Graphs % IE (13e)'!$J$105:$J$133</c:f>
              <c:numCache>
                <c:formatCode>0.0</c:formatCode>
                <c:ptCount val="29"/>
                <c:pt idx="0">
                  <c:v>73.027556870723132</c:v>
                </c:pt>
                <c:pt idx="1">
                  <c:v>74.003189792663477</c:v>
                </c:pt>
                <c:pt idx="2">
                  <c:v>76.098062684347539</c:v>
                </c:pt>
                <c:pt idx="3">
                  <c:v>79.291653203216555</c:v>
                </c:pt>
                <c:pt idx="4">
                  <c:v>82.020368445255173</c:v>
                </c:pt>
                <c:pt idx="5">
                  <c:v>86.678895123003883</c:v>
                </c:pt>
                <c:pt idx="6">
                  <c:v>93.300970873786397</c:v>
                </c:pt>
                <c:pt idx="7">
                  <c:v>94.257064721969016</c:v>
                </c:pt>
                <c:pt idx="8">
                  <c:v>94.865535802452087</c:v>
                </c:pt>
                <c:pt idx="9">
                  <c:v>98.125281658404688</c:v>
                </c:pt>
                <c:pt idx="10">
                  <c:v>40.615456882347388</c:v>
                </c:pt>
                <c:pt idx="11">
                  <c:v>51.523249599144847</c:v>
                </c:pt>
                <c:pt idx="12">
                  <c:v>65.671641791044777</c:v>
                </c:pt>
                <c:pt idx="13">
                  <c:v>96.583940617101277</c:v>
                </c:pt>
                <c:pt idx="14">
                  <c:v>99.979000419991593</c:v>
                </c:pt>
                <c:pt idx="15">
                  <c:v>99.997205611132841</c:v>
                </c:pt>
                <c:pt idx="16">
                  <c:v>99.999992022007774</c:v>
                </c:pt>
                <c:pt idx="17">
                  <c:v>99.999999999999986</c:v>
                </c:pt>
                <c:pt idx="18">
                  <c:v>100</c:v>
                </c:pt>
                <c:pt idx="19">
                  <c:v>100</c:v>
                </c:pt>
                <c:pt idx="20">
                  <c:v>100</c:v>
                </c:pt>
                <c:pt idx="21">
                  <c:v>100</c:v>
                </c:pt>
                <c:pt idx="22">
                  <c:v>100</c:v>
                </c:pt>
                <c:pt idx="23">
                  <c:v>100</c:v>
                </c:pt>
                <c:pt idx="24">
                  <c:v>100</c:v>
                </c:pt>
                <c:pt idx="25">
                  <c:v>100.00000000000001</c:v>
                </c:pt>
                <c:pt idx="26">
                  <c:v>100.0000183695314</c:v>
                </c:pt>
                <c:pt idx="27">
                  <c:v>100.00012891332513</c:v>
                </c:pt>
                <c:pt idx="28">
                  <c:v>99.933554817275748</c:v>
                </c:pt>
              </c:numCache>
            </c:numRef>
          </c:val>
          <c:extLst>
            <c:ext xmlns:c16="http://schemas.microsoft.com/office/drawing/2014/chart" uri="{C3380CC4-5D6E-409C-BE32-E72D297353CC}">
              <c16:uniqueId val="{0000000B-7054-4D6F-9D62-9783248F2E37}"/>
            </c:ext>
          </c:extLst>
        </c:ser>
        <c:dLbls>
          <c:showLegendKey val="0"/>
          <c:showVal val="0"/>
          <c:showCatName val="0"/>
          <c:showSerName val="0"/>
          <c:showPercent val="0"/>
          <c:showBubbleSize val="0"/>
        </c:dLbls>
        <c:gapWidth val="30"/>
        <c:overlap val="100"/>
        <c:axId val="486925832"/>
        <c:axId val="486933704"/>
      </c:barChart>
      <c:catAx>
        <c:axId val="707849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CH"/>
          </a:p>
        </c:txPr>
        <c:crossAx val="707852008"/>
        <c:crosses val="autoZero"/>
        <c:auto val="1"/>
        <c:lblAlgn val="ctr"/>
        <c:lblOffset val="100"/>
        <c:tickLblSkip val="1"/>
        <c:noMultiLvlLbl val="0"/>
      </c:catAx>
      <c:valAx>
        <c:axId val="707852008"/>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 informal employment</a:t>
                </a:r>
              </a:p>
            </c:rich>
          </c:tx>
          <c:layout>
            <c:manualLayout>
              <c:xMode val="edge"/>
              <c:yMode val="edge"/>
              <c:x val="0.35169830612028602"/>
              <c:y val="0.90434911001364127"/>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CH"/>
          </a:p>
        </c:txPr>
        <c:crossAx val="707849656"/>
        <c:crosses val="autoZero"/>
        <c:crossBetween val="between"/>
      </c:valAx>
      <c:valAx>
        <c:axId val="486933704"/>
        <c:scaling>
          <c:orientation val="minMax"/>
        </c:scaling>
        <c:delete val="0"/>
        <c:axPos val="t"/>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300" b="0" i="0" u="none" strike="noStrike" kern="1200" baseline="0">
                <a:solidFill>
                  <a:schemeClr val="bg1"/>
                </a:solidFill>
                <a:latin typeface="+mn-lt"/>
                <a:ea typeface="+mn-ea"/>
                <a:cs typeface="+mn-cs"/>
              </a:defRPr>
            </a:pPr>
            <a:endParaRPr lang="en-CH"/>
          </a:p>
        </c:txPr>
        <c:crossAx val="486925832"/>
        <c:crosses val="max"/>
        <c:crossBetween val="between"/>
      </c:valAx>
      <c:catAx>
        <c:axId val="486925832"/>
        <c:scaling>
          <c:orientation val="minMax"/>
        </c:scaling>
        <c:delete val="1"/>
        <c:axPos val="l"/>
        <c:numFmt formatCode="General" sourceLinked="1"/>
        <c:majorTickMark val="out"/>
        <c:minorTickMark val="none"/>
        <c:tickLblPos val="nextTo"/>
        <c:crossAx val="486933704"/>
        <c:crosses val="autoZero"/>
        <c:auto val="1"/>
        <c:lblAlgn val="ctr"/>
        <c:lblOffset val="100"/>
        <c:noMultiLvlLbl val="0"/>
      </c:catAx>
    </c:plotArea>
    <c:legend>
      <c:legendPos val="b"/>
      <c:legendEntry>
        <c:idx val="3"/>
        <c:txPr>
          <a:bodyPr rot="0" spcFirstLastPara="1" vertOverflow="ellipsis" vert="horz" wrap="square" anchor="ctr" anchorCtr="1"/>
          <a:lstStyle/>
          <a:p>
            <a:pPr>
              <a:defRPr sz="1100" b="1" i="0" u="none" strike="noStrike" kern="1200" baseline="0">
                <a:solidFill>
                  <a:srgbClr val="FF0000"/>
                </a:solidFill>
                <a:latin typeface="+mn-lt"/>
                <a:ea typeface="+mn-ea"/>
                <a:cs typeface="+mn-cs"/>
              </a:defRPr>
            </a:pPr>
            <a:endParaRPr lang="en-CH"/>
          </a:p>
        </c:txPr>
      </c:legendEntry>
      <c:layout>
        <c:manualLayout>
          <c:xMode val="edge"/>
          <c:yMode val="edge"/>
          <c:x val="0"/>
          <c:y val="0.93826514104750036"/>
          <c:w val="0.99739701303080186"/>
          <c:h val="6.1734858952499527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9525" cap="flat" cmpd="sng" algn="ctr">
      <a:solidFill>
        <a:schemeClr val="accent5"/>
      </a:solidFill>
      <a:round/>
    </a:ln>
    <a:effectLst/>
  </c:spPr>
  <c:txPr>
    <a:bodyPr/>
    <a:lstStyle/>
    <a:p>
      <a:pPr>
        <a:defRPr/>
      </a:pPr>
      <a:endParaRPr lang="en-CH"/>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355511811023624"/>
          <c:y val="5.0925925925925923E-2"/>
          <c:w val="0.55009659057101479"/>
          <c:h val="0.80210346257540943"/>
        </c:manualLayout>
      </c:layout>
      <c:barChart>
        <c:barDir val="bar"/>
        <c:grouping val="stacked"/>
        <c:varyColors val="0"/>
        <c:ser>
          <c:idx val="0"/>
          <c:order val="0"/>
          <c:tx>
            <c:strRef>
              <c:f>'Graphs % IE (13e)'!$G$137</c:f>
              <c:strCache>
                <c:ptCount val="1"/>
                <c:pt idx="0">
                  <c:v>Informal sector</c:v>
                </c:pt>
              </c:strCache>
            </c:strRef>
          </c:tx>
          <c:spPr>
            <a:solidFill>
              <a:schemeClr val="accent1">
                <a:lumMod val="40000"/>
                <a:lumOff val="60000"/>
              </a:schemeClr>
            </a:solidFill>
            <a:ln>
              <a:noFill/>
            </a:ln>
            <a:effectLst/>
          </c:spPr>
          <c:invertIfNegative val="0"/>
          <c:cat>
            <c:multiLvlStrRef>
              <c:f>'Graphs % IE (13e)'!$D$138:$F$166</c:f>
              <c:multiLvlStrCache>
                <c:ptCount val="29"/>
                <c:lvl>
                  <c:pt idx="0">
                    <c:v>Western Samoa</c:v>
                  </c:pt>
                  <c:pt idx="1">
                    <c:v>Timor Leste</c:v>
                  </c:pt>
                  <c:pt idx="2">
                    <c:v>Pakistan</c:v>
                  </c:pt>
                  <c:pt idx="3">
                    <c:v>Myanmar</c:v>
                  </c:pt>
                  <c:pt idx="4">
                    <c:v> Bangladesh</c:v>
                  </c:pt>
                  <c:pt idx="5">
                    <c:v> Cambodia</c:v>
                  </c:pt>
                  <c:pt idx="6">
                    <c:v>Kiribati</c:v>
                  </c:pt>
                  <c:pt idx="7">
                    <c:v>Nepal</c:v>
                  </c:pt>
                  <c:pt idx="8">
                    <c:v>Vanuatu</c:v>
                  </c:pt>
                  <c:pt idx="9">
                    <c:v>Afghanistan</c:v>
                  </c:pt>
                  <c:pt idx="10">
                    <c:v> India</c:v>
                  </c:pt>
                  <c:pt idx="11">
                    <c:v>Sri Lanka</c:v>
                  </c:pt>
                  <c:pt idx="12">
                    <c:v>Viet Nam</c:v>
                  </c:pt>
                  <c:pt idx="13">
                    <c:v>Lao PDR</c:v>
                  </c:pt>
                  <c:pt idx="14">
                    <c:v>Tonga</c:v>
                  </c:pt>
                  <c:pt idx="15">
                    <c:v>Cook Islands</c:v>
                  </c:pt>
                  <c:pt idx="16">
                    <c:v>Abelina</c:v>
                  </c:pt>
                  <c:pt idx="17">
                    <c:v>Fiji</c:v>
                  </c:pt>
                  <c:pt idx="18">
                    <c:v> Indonesia</c:v>
                  </c:pt>
                  <c:pt idx="19">
                    <c:v>Marshall Islands</c:v>
                  </c:pt>
                  <c:pt idx="20">
                    <c:v>Tuvalu</c:v>
                  </c:pt>
                  <c:pt idx="21">
                    <c:v>Wallis &amp; Futuma</c:v>
                  </c:pt>
                  <c:pt idx="22">
                    <c:v>Thailand</c:v>
                  </c:pt>
                  <c:pt idx="23">
                    <c:v>Maldives</c:v>
                  </c:pt>
                  <c:pt idx="24">
                    <c:v>Mongolia</c:v>
                  </c:pt>
                  <c:pt idx="25">
                    <c:v>Nauru</c:v>
                  </c:pt>
                  <c:pt idx="26">
                    <c:v>Australia</c:v>
                  </c:pt>
                  <c:pt idx="27">
                    <c:v>Korea Republic</c:v>
                  </c:pt>
                  <c:pt idx="28">
                    <c:v> Brunei Darussalam</c:v>
                  </c:pt>
                </c:lvl>
                <c:lvl>
                  <c:pt idx="0">
                    <c:v>Low &amp; Lower-middle-income</c:v>
                  </c:pt>
                  <c:pt idx="14">
                    <c:v>Upper-middle-income</c:v>
                  </c:pt>
                  <c:pt idx="25">
                    <c:v>High-income</c:v>
                  </c:pt>
                </c:lvl>
              </c:multiLvlStrCache>
            </c:multiLvlStrRef>
          </c:cat>
          <c:val>
            <c:numRef>
              <c:f>'Graphs % IE (13e)'!$G$138:$G$166</c:f>
              <c:numCache>
                <c:formatCode>0.0</c:formatCode>
                <c:ptCount val="29"/>
                <c:pt idx="0">
                  <c:v>68.332633347333044</c:v>
                </c:pt>
                <c:pt idx="1">
                  <c:v>54.476610965181912</c:v>
                </c:pt>
                <c:pt idx="2">
                  <c:v>91.155079244599023</c:v>
                </c:pt>
                <c:pt idx="3">
                  <c:v>56.395298563029137</c:v>
                </c:pt>
                <c:pt idx="4">
                  <c:v>59.23444992394186</c:v>
                </c:pt>
                <c:pt idx="5">
                  <c:v>97.072348268993707</c:v>
                </c:pt>
                <c:pt idx="6">
                  <c:v>17.878077373974207</c:v>
                </c:pt>
                <c:pt idx="7">
                  <c:v>62.163267611762926</c:v>
                </c:pt>
                <c:pt idx="8">
                  <c:v>58.159838817998654</c:v>
                </c:pt>
                <c:pt idx="9">
                  <c:v>47.085638113243775</c:v>
                </c:pt>
                <c:pt idx="10">
                  <c:v>92.710249011396229</c:v>
                </c:pt>
                <c:pt idx="11">
                  <c:v>78.3199709588757</c:v>
                </c:pt>
                <c:pt idx="12">
                  <c:v>83.558681559947956</c:v>
                </c:pt>
                <c:pt idx="13">
                  <c:v>25.027104026607709</c:v>
                </c:pt>
                <c:pt idx="14">
                  <c:v>62.458471760797337</c:v>
                </c:pt>
                <c:pt idx="15">
                  <c:v>74.584323040380056</c:v>
                </c:pt>
                <c:pt idx="16">
                  <c:v>81.133849422452315</c:v>
                </c:pt>
                <c:pt idx="17">
                  <c:v>95.614841569528807</c:v>
                </c:pt>
                <c:pt idx="18">
                  <c:v>81.807169215441064</c:v>
                </c:pt>
                <c:pt idx="19">
                  <c:v>17.924528301886792</c:v>
                </c:pt>
                <c:pt idx="20">
                  <c:v>9.4594594594594597</c:v>
                </c:pt>
                <c:pt idx="21">
                  <c:v>31.325301204819279</c:v>
                </c:pt>
                <c:pt idx="22">
                  <c:v>61.068311475831734</c:v>
                </c:pt>
                <c:pt idx="23">
                  <c:v>30.660919540229887</c:v>
                </c:pt>
                <c:pt idx="24">
                  <c:v>6.9169960474308301</c:v>
                </c:pt>
                <c:pt idx="25">
                  <c:v>78.571428571428569</c:v>
                </c:pt>
                <c:pt idx="26">
                  <c:v>68.01791024370236</c:v>
                </c:pt>
                <c:pt idx="27">
                  <c:v>42.902416491085823</c:v>
                </c:pt>
                <c:pt idx="28">
                  <c:v>30.431705590941259</c:v>
                </c:pt>
              </c:numCache>
            </c:numRef>
          </c:val>
          <c:extLst>
            <c:ext xmlns:c16="http://schemas.microsoft.com/office/drawing/2014/chart" uri="{C3380CC4-5D6E-409C-BE32-E72D297353CC}">
              <c16:uniqueId val="{00000009-7B7D-41DD-9065-2810FC193B9A}"/>
            </c:ext>
          </c:extLst>
        </c:ser>
        <c:ser>
          <c:idx val="1"/>
          <c:order val="1"/>
          <c:tx>
            <c:strRef>
              <c:f>'Graphs % IE (13e)'!$H$137</c:f>
              <c:strCache>
                <c:ptCount val="1"/>
                <c:pt idx="0">
                  <c:v>Formal sector</c:v>
                </c:pt>
              </c:strCache>
            </c:strRef>
          </c:tx>
          <c:spPr>
            <a:solidFill>
              <a:schemeClr val="accent5"/>
            </a:solidFill>
            <a:ln>
              <a:noFill/>
            </a:ln>
            <a:effectLst/>
          </c:spPr>
          <c:invertIfNegative val="0"/>
          <c:cat>
            <c:multiLvlStrRef>
              <c:f>'Graphs % IE (13e)'!$D$138:$F$166</c:f>
              <c:multiLvlStrCache>
                <c:ptCount val="29"/>
                <c:lvl>
                  <c:pt idx="0">
                    <c:v>Western Samoa</c:v>
                  </c:pt>
                  <c:pt idx="1">
                    <c:v>Timor Leste</c:v>
                  </c:pt>
                  <c:pt idx="2">
                    <c:v>Pakistan</c:v>
                  </c:pt>
                  <c:pt idx="3">
                    <c:v>Myanmar</c:v>
                  </c:pt>
                  <c:pt idx="4">
                    <c:v> Bangladesh</c:v>
                  </c:pt>
                  <c:pt idx="5">
                    <c:v> Cambodia</c:v>
                  </c:pt>
                  <c:pt idx="6">
                    <c:v>Kiribati</c:v>
                  </c:pt>
                  <c:pt idx="7">
                    <c:v>Nepal</c:v>
                  </c:pt>
                  <c:pt idx="8">
                    <c:v>Vanuatu</c:v>
                  </c:pt>
                  <c:pt idx="9">
                    <c:v>Afghanistan</c:v>
                  </c:pt>
                  <c:pt idx="10">
                    <c:v> India</c:v>
                  </c:pt>
                  <c:pt idx="11">
                    <c:v>Sri Lanka</c:v>
                  </c:pt>
                  <c:pt idx="12">
                    <c:v>Viet Nam</c:v>
                  </c:pt>
                  <c:pt idx="13">
                    <c:v>Lao PDR</c:v>
                  </c:pt>
                  <c:pt idx="14">
                    <c:v>Tonga</c:v>
                  </c:pt>
                  <c:pt idx="15">
                    <c:v>Cook Islands</c:v>
                  </c:pt>
                  <c:pt idx="16">
                    <c:v>Abelina</c:v>
                  </c:pt>
                  <c:pt idx="17">
                    <c:v>Fiji</c:v>
                  </c:pt>
                  <c:pt idx="18">
                    <c:v> Indonesia</c:v>
                  </c:pt>
                  <c:pt idx="19">
                    <c:v>Marshall Islands</c:v>
                  </c:pt>
                  <c:pt idx="20">
                    <c:v>Tuvalu</c:v>
                  </c:pt>
                  <c:pt idx="21">
                    <c:v>Wallis &amp; Futuma</c:v>
                  </c:pt>
                  <c:pt idx="22">
                    <c:v>Thailand</c:v>
                  </c:pt>
                  <c:pt idx="23">
                    <c:v>Maldives</c:v>
                  </c:pt>
                  <c:pt idx="24">
                    <c:v>Mongolia</c:v>
                  </c:pt>
                  <c:pt idx="25">
                    <c:v>Nauru</c:v>
                  </c:pt>
                  <c:pt idx="26">
                    <c:v>Australia</c:v>
                  </c:pt>
                  <c:pt idx="27">
                    <c:v>Korea Republic</c:v>
                  </c:pt>
                  <c:pt idx="28">
                    <c:v> Brunei Darussalam</c:v>
                  </c:pt>
                </c:lvl>
                <c:lvl>
                  <c:pt idx="0">
                    <c:v>Low &amp; Lower-middle-income</c:v>
                  </c:pt>
                  <c:pt idx="14">
                    <c:v>Upper-middle-income</c:v>
                  </c:pt>
                  <c:pt idx="25">
                    <c:v>High-income</c:v>
                  </c:pt>
                </c:lvl>
              </c:multiLvlStrCache>
            </c:multiLvlStrRef>
          </c:cat>
          <c:val>
            <c:numRef>
              <c:f>'Graphs % IE (13e)'!$H$138:$H$166</c:f>
              <c:numCache>
                <c:formatCode>0.0</c:formatCode>
                <c:ptCount val="29"/>
                <c:pt idx="0">
                  <c:v>17.093658126837465</c:v>
                </c:pt>
                <c:pt idx="1">
                  <c:v>1.7269323199016375</c:v>
                </c:pt>
                <c:pt idx="2">
                  <c:v>5.9773351623146453</c:v>
                </c:pt>
                <c:pt idx="3">
                  <c:v>41.357678747293086</c:v>
                </c:pt>
                <c:pt idx="4">
                  <c:v>0</c:v>
                </c:pt>
                <c:pt idx="5">
                  <c:v>0.84109981257811472</c:v>
                </c:pt>
                <c:pt idx="6">
                  <c:v>40.386869871043373</c:v>
                </c:pt>
                <c:pt idx="7">
                  <c:v>37.122575192059855</c:v>
                </c:pt>
                <c:pt idx="8">
                  <c:v>15.916722632639354</c:v>
                </c:pt>
                <c:pt idx="9">
                  <c:v>7.0659197825814024</c:v>
                </c:pt>
                <c:pt idx="10">
                  <c:v>0.93534665887809698</c:v>
                </c:pt>
                <c:pt idx="11">
                  <c:v>10.886480319452367</c:v>
                </c:pt>
                <c:pt idx="12">
                  <c:v>13.032998842535825</c:v>
                </c:pt>
                <c:pt idx="13">
                  <c:v>4.4190198719890681</c:v>
                </c:pt>
                <c:pt idx="14">
                  <c:v>14.152823920265782</c:v>
                </c:pt>
                <c:pt idx="15">
                  <c:v>22.327790973871732</c:v>
                </c:pt>
                <c:pt idx="16">
                  <c:v>18.866150577547678</c:v>
                </c:pt>
                <c:pt idx="17">
                  <c:v>4.3851584304711873</c:v>
                </c:pt>
                <c:pt idx="18">
                  <c:v>18.192830784558939</c:v>
                </c:pt>
                <c:pt idx="19">
                  <c:v>24.056603773584907</c:v>
                </c:pt>
                <c:pt idx="20">
                  <c:v>47.297297297297298</c:v>
                </c:pt>
                <c:pt idx="21">
                  <c:v>66.265060240963862</c:v>
                </c:pt>
                <c:pt idx="22">
                  <c:v>26.516142781588169</c:v>
                </c:pt>
                <c:pt idx="23">
                  <c:v>42.126436781609193</c:v>
                </c:pt>
                <c:pt idx="24">
                  <c:v>93.280632411067202</c:v>
                </c:pt>
                <c:pt idx="25">
                  <c:v>21.428571428571427</c:v>
                </c:pt>
                <c:pt idx="26">
                  <c:v>31.98208975629764</c:v>
                </c:pt>
                <c:pt idx="27">
                  <c:v>57.097583508914177</c:v>
                </c:pt>
                <c:pt idx="28">
                  <c:v>69.568294409058737</c:v>
                </c:pt>
              </c:numCache>
            </c:numRef>
          </c:val>
          <c:extLst>
            <c:ext xmlns:c16="http://schemas.microsoft.com/office/drawing/2014/chart" uri="{C3380CC4-5D6E-409C-BE32-E72D297353CC}">
              <c16:uniqueId val="{0000000B-7B7D-41DD-9065-2810FC193B9A}"/>
            </c:ext>
          </c:extLst>
        </c:ser>
        <c:ser>
          <c:idx val="2"/>
          <c:order val="2"/>
          <c:tx>
            <c:strRef>
              <c:f>'Graphs % IE (13e)'!$I$137</c:f>
              <c:strCache>
                <c:ptCount val="1"/>
                <c:pt idx="0">
                  <c:v>Households</c:v>
                </c:pt>
              </c:strCache>
            </c:strRef>
          </c:tx>
          <c:spPr>
            <a:solidFill>
              <a:schemeClr val="accent6"/>
            </a:solidFill>
            <a:ln>
              <a:noFill/>
            </a:ln>
            <a:effectLst/>
          </c:spPr>
          <c:invertIfNegative val="0"/>
          <c:cat>
            <c:multiLvlStrRef>
              <c:f>'Graphs % IE (13e)'!$D$138:$F$166</c:f>
              <c:multiLvlStrCache>
                <c:ptCount val="29"/>
                <c:lvl>
                  <c:pt idx="0">
                    <c:v>Western Samoa</c:v>
                  </c:pt>
                  <c:pt idx="1">
                    <c:v>Timor Leste</c:v>
                  </c:pt>
                  <c:pt idx="2">
                    <c:v>Pakistan</c:v>
                  </c:pt>
                  <c:pt idx="3">
                    <c:v>Myanmar</c:v>
                  </c:pt>
                  <c:pt idx="4">
                    <c:v> Bangladesh</c:v>
                  </c:pt>
                  <c:pt idx="5">
                    <c:v> Cambodia</c:v>
                  </c:pt>
                  <c:pt idx="6">
                    <c:v>Kiribati</c:v>
                  </c:pt>
                  <c:pt idx="7">
                    <c:v>Nepal</c:v>
                  </c:pt>
                  <c:pt idx="8">
                    <c:v>Vanuatu</c:v>
                  </c:pt>
                  <c:pt idx="9">
                    <c:v>Afghanistan</c:v>
                  </c:pt>
                  <c:pt idx="10">
                    <c:v> India</c:v>
                  </c:pt>
                  <c:pt idx="11">
                    <c:v>Sri Lanka</c:v>
                  </c:pt>
                  <c:pt idx="12">
                    <c:v>Viet Nam</c:v>
                  </c:pt>
                  <c:pt idx="13">
                    <c:v>Lao PDR</c:v>
                  </c:pt>
                  <c:pt idx="14">
                    <c:v>Tonga</c:v>
                  </c:pt>
                  <c:pt idx="15">
                    <c:v>Cook Islands</c:v>
                  </c:pt>
                  <c:pt idx="16">
                    <c:v>Abelina</c:v>
                  </c:pt>
                  <c:pt idx="17">
                    <c:v>Fiji</c:v>
                  </c:pt>
                  <c:pt idx="18">
                    <c:v> Indonesia</c:v>
                  </c:pt>
                  <c:pt idx="19">
                    <c:v>Marshall Islands</c:v>
                  </c:pt>
                  <c:pt idx="20">
                    <c:v>Tuvalu</c:v>
                  </c:pt>
                  <c:pt idx="21">
                    <c:v>Wallis &amp; Futuma</c:v>
                  </c:pt>
                  <c:pt idx="22">
                    <c:v>Thailand</c:v>
                  </c:pt>
                  <c:pt idx="23">
                    <c:v>Maldives</c:v>
                  </c:pt>
                  <c:pt idx="24">
                    <c:v>Mongolia</c:v>
                  </c:pt>
                  <c:pt idx="25">
                    <c:v>Nauru</c:v>
                  </c:pt>
                  <c:pt idx="26">
                    <c:v>Australia</c:v>
                  </c:pt>
                  <c:pt idx="27">
                    <c:v>Korea Republic</c:v>
                  </c:pt>
                  <c:pt idx="28">
                    <c:v> Brunei Darussalam</c:v>
                  </c:pt>
                </c:lvl>
                <c:lvl>
                  <c:pt idx="0">
                    <c:v>Low &amp; Lower-middle-income</c:v>
                  </c:pt>
                  <c:pt idx="14">
                    <c:v>Upper-middle-income</c:v>
                  </c:pt>
                  <c:pt idx="25">
                    <c:v>High-income</c:v>
                  </c:pt>
                </c:lvl>
              </c:multiLvlStrCache>
            </c:multiLvlStrRef>
          </c:cat>
          <c:val>
            <c:numRef>
              <c:f>'Graphs % IE (13e)'!$I$138:$I$166</c:f>
              <c:numCache>
                <c:formatCode>0.0</c:formatCode>
                <c:ptCount val="29"/>
                <c:pt idx="0">
                  <c:v>14.552708945821083</c:v>
                </c:pt>
                <c:pt idx="1">
                  <c:v>43.793662326049294</c:v>
                </c:pt>
                <c:pt idx="2">
                  <c:v>2.8675776150941057</c:v>
                </c:pt>
                <c:pt idx="3">
                  <c:v>2.2470226896777694</c:v>
                </c:pt>
                <c:pt idx="4">
                  <c:v>40.76555007605814</c:v>
                </c:pt>
                <c:pt idx="5">
                  <c:v>2.0865519184281793</c:v>
                </c:pt>
                <c:pt idx="6">
                  <c:v>41.735052754982419</c:v>
                </c:pt>
                <c:pt idx="7">
                  <c:v>0.71415719617721396</c:v>
                </c:pt>
                <c:pt idx="8">
                  <c:v>25.92343854936199</c:v>
                </c:pt>
                <c:pt idx="9">
                  <c:v>45.848442104174822</c:v>
                </c:pt>
                <c:pt idx="10">
                  <c:v>6.3544043297256696</c:v>
                </c:pt>
                <c:pt idx="11">
                  <c:v>10.793548721671939</c:v>
                </c:pt>
                <c:pt idx="12">
                  <c:v>3.4083379670476326</c:v>
                </c:pt>
                <c:pt idx="13">
                  <c:v>70.554005014728347</c:v>
                </c:pt>
                <c:pt idx="14">
                  <c:v>23.322259136212626</c:v>
                </c:pt>
                <c:pt idx="15">
                  <c:v>3.0878859857482186</c:v>
                </c:pt>
                <c:pt idx="16">
                  <c:v>0</c:v>
                </c:pt>
                <c:pt idx="17">
                  <c:v>0</c:v>
                </c:pt>
                <c:pt idx="18">
                  <c:v>0</c:v>
                </c:pt>
                <c:pt idx="19">
                  <c:v>58.018867924528308</c:v>
                </c:pt>
                <c:pt idx="20">
                  <c:v>43.243243243243242</c:v>
                </c:pt>
                <c:pt idx="21">
                  <c:v>2.4096385542168677</c:v>
                </c:pt>
                <c:pt idx="22">
                  <c:v>12.415560200830887</c:v>
                </c:pt>
                <c:pt idx="23">
                  <c:v>27.241379310344826</c:v>
                </c:pt>
                <c:pt idx="24">
                  <c:v>0</c:v>
                </c:pt>
                <c:pt idx="25">
                  <c:v>0</c:v>
                </c:pt>
                <c:pt idx="26">
                  <c:v>0</c:v>
                </c:pt>
                <c:pt idx="27">
                  <c:v>0</c:v>
                </c:pt>
                <c:pt idx="28">
                  <c:v>0</c:v>
                </c:pt>
              </c:numCache>
            </c:numRef>
          </c:val>
          <c:extLst>
            <c:ext xmlns:c16="http://schemas.microsoft.com/office/drawing/2014/chart" uri="{C3380CC4-5D6E-409C-BE32-E72D297353CC}">
              <c16:uniqueId val="{0000000D-7B7D-41DD-9065-2810FC193B9A}"/>
            </c:ext>
          </c:extLst>
        </c:ser>
        <c:dLbls>
          <c:showLegendKey val="0"/>
          <c:showVal val="0"/>
          <c:showCatName val="0"/>
          <c:showSerName val="0"/>
          <c:showPercent val="0"/>
          <c:showBubbleSize val="0"/>
        </c:dLbls>
        <c:gapWidth val="30"/>
        <c:overlap val="100"/>
        <c:axId val="707849656"/>
        <c:axId val="707852008"/>
      </c:barChart>
      <c:catAx>
        <c:axId val="707849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CH"/>
          </a:p>
        </c:txPr>
        <c:crossAx val="707852008"/>
        <c:crosses val="autoZero"/>
        <c:auto val="1"/>
        <c:lblAlgn val="ctr"/>
        <c:lblOffset val="100"/>
        <c:tickLblSkip val="1"/>
        <c:noMultiLvlLbl val="0"/>
      </c:catAx>
      <c:valAx>
        <c:axId val="707852008"/>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 informal employment</a:t>
                </a:r>
              </a:p>
            </c:rich>
          </c:tx>
          <c:layout>
            <c:manualLayout>
              <c:xMode val="edge"/>
              <c:yMode val="edge"/>
              <c:x val="0.35169830612028602"/>
              <c:y val="0.90434911001364127"/>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CH"/>
          </a:p>
        </c:txPr>
        <c:crossAx val="707849656"/>
        <c:crosses val="autoZero"/>
        <c:crossBetween val="between"/>
      </c:valAx>
    </c:plotArea>
    <c:legend>
      <c:legendPos val="b"/>
      <c:layout>
        <c:manualLayout>
          <c:xMode val="edge"/>
          <c:yMode val="edge"/>
          <c:x val="0"/>
          <c:y val="0.93826514104750036"/>
          <c:w val="0.99739701303080186"/>
          <c:h val="6.1734858952499527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9525" cap="flat" cmpd="sng" algn="ctr">
      <a:solidFill>
        <a:schemeClr val="accent5"/>
      </a:solidFill>
      <a:round/>
    </a:ln>
    <a:effectLst/>
  </c:spPr>
  <c:txPr>
    <a:bodyPr/>
    <a:lstStyle/>
    <a:p>
      <a:pPr>
        <a:defRPr/>
      </a:pPr>
      <a:endParaRPr lang="en-CH"/>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355511811023624"/>
          <c:y val="5.0925925925925923E-2"/>
          <c:w val="0.55009659057101479"/>
          <c:h val="0.75992561955774496"/>
        </c:manualLayout>
      </c:layout>
      <c:barChart>
        <c:barDir val="bar"/>
        <c:grouping val="stacked"/>
        <c:varyColors val="0"/>
        <c:ser>
          <c:idx val="0"/>
          <c:order val="0"/>
          <c:tx>
            <c:strRef>
              <c:f>'Graphs % IE (19e)'!$G$5</c:f>
              <c:strCache>
                <c:ptCount val="1"/>
                <c:pt idx="0">
                  <c:v>Informal sector</c:v>
                </c:pt>
              </c:strCache>
            </c:strRef>
          </c:tx>
          <c:spPr>
            <a:solidFill>
              <a:schemeClr val="accent1">
                <a:lumMod val="40000"/>
                <a:lumOff val="60000"/>
              </a:schemeClr>
            </a:solidFill>
            <a:ln>
              <a:noFill/>
            </a:ln>
            <a:effectLst/>
          </c:spPr>
          <c:invertIfNegative val="0"/>
          <c:cat>
            <c:multiLvlStrRef>
              <c:f>'Graphs % IE (19e)'!$D$6:$F$23</c:f>
              <c:multiLvlStrCache>
                <c:ptCount val="18"/>
                <c:lvl>
                  <c:pt idx="0">
                    <c:v>Kiribati</c:v>
                  </c:pt>
                  <c:pt idx="1">
                    <c:v>Viet Nam</c:v>
                  </c:pt>
                  <c:pt idx="2">
                    <c:v>Vanuatu</c:v>
                  </c:pt>
                  <c:pt idx="3">
                    <c:v>Timor Leste</c:v>
                  </c:pt>
                  <c:pt idx="4">
                    <c:v>Afghanistan</c:v>
                  </c:pt>
                  <c:pt idx="5">
                    <c:v>Myanmar</c:v>
                  </c:pt>
                  <c:pt idx="6">
                    <c:v>Nepal</c:v>
                  </c:pt>
                  <c:pt idx="7">
                    <c:v>Lao PDR</c:v>
                  </c:pt>
                  <c:pt idx="8">
                    <c:v> Cambodia</c:v>
                  </c:pt>
                  <c:pt idx="9">
                    <c:v>Tuvalu</c:v>
                  </c:pt>
                  <c:pt idx="10">
                    <c:v>Marshall Islands</c:v>
                  </c:pt>
                  <c:pt idx="11">
                    <c:v>Wallis &amp; Futuma</c:v>
                  </c:pt>
                  <c:pt idx="12">
                    <c:v>Cook Islands</c:v>
                  </c:pt>
                  <c:pt idx="13">
                    <c:v>Mongolia</c:v>
                  </c:pt>
                  <c:pt idx="14">
                    <c:v>Maldives</c:v>
                  </c:pt>
                  <c:pt idx="15">
                    <c:v>Tonga</c:v>
                  </c:pt>
                  <c:pt idx="16">
                    <c:v> Brunei Darussalam</c:v>
                  </c:pt>
                  <c:pt idx="17">
                    <c:v>Nauru</c:v>
                  </c:pt>
                </c:lvl>
                <c:lvl>
                  <c:pt idx="0">
                    <c:v>Low &amp; Lower-middle-income</c:v>
                  </c:pt>
                  <c:pt idx="9">
                    <c:v>Upper-middle-income</c:v>
                  </c:pt>
                  <c:pt idx="16">
                    <c:v>High-income</c:v>
                  </c:pt>
                </c:lvl>
              </c:multiLvlStrCache>
            </c:multiLvlStrRef>
          </c:cat>
          <c:val>
            <c:numRef>
              <c:f>'Graphs % IE (19e)'!$G$6:$G$23</c:f>
              <c:numCache>
                <c:formatCode>0.0</c:formatCode>
                <c:ptCount val="18"/>
                <c:pt idx="0">
                  <c:v>11.957255789933658</c:v>
                </c:pt>
                <c:pt idx="1">
                  <c:v>57.815558158354598</c:v>
                </c:pt>
                <c:pt idx="2">
                  <c:v>56.739335375913271</c:v>
                </c:pt>
                <c:pt idx="3">
                  <c:v>38.141047527997813</c:v>
                </c:pt>
                <c:pt idx="4">
                  <c:v>56.824192155318684</c:v>
                </c:pt>
                <c:pt idx="5">
                  <c:v>66.157912486064532</c:v>
                </c:pt>
                <c:pt idx="6">
                  <c:v>55.797428069285147</c:v>
                </c:pt>
                <c:pt idx="7">
                  <c:v>25.355355072258828</c:v>
                </c:pt>
                <c:pt idx="8">
                  <c:v>75.904198741342952</c:v>
                </c:pt>
                <c:pt idx="9">
                  <c:v>5.2710843373493983</c:v>
                </c:pt>
                <c:pt idx="10">
                  <c:v>4.4425194901621081</c:v>
                </c:pt>
                <c:pt idx="11">
                  <c:v>17.296222664015904</c:v>
                </c:pt>
                <c:pt idx="12">
                  <c:v>21.611767664068392</c:v>
                </c:pt>
                <c:pt idx="13">
                  <c:v>31.249136031751856</c:v>
                </c:pt>
                <c:pt idx="14">
                  <c:v>20.998211367751622</c:v>
                </c:pt>
                <c:pt idx="15">
                  <c:v>45.917623123872403</c:v>
                </c:pt>
                <c:pt idx="16">
                  <c:v>2.6555246910731918</c:v>
                </c:pt>
                <c:pt idx="17">
                  <c:v>24.144144144144146</c:v>
                </c:pt>
              </c:numCache>
            </c:numRef>
          </c:val>
          <c:extLst>
            <c:ext xmlns:c16="http://schemas.microsoft.com/office/drawing/2014/chart" uri="{C3380CC4-5D6E-409C-BE32-E72D297353CC}">
              <c16:uniqueId val="{00000000-1A09-4694-BF73-E227653E7253}"/>
            </c:ext>
          </c:extLst>
        </c:ser>
        <c:ser>
          <c:idx val="1"/>
          <c:order val="1"/>
          <c:tx>
            <c:strRef>
              <c:f>'Graphs % IE (19e)'!$H$5</c:f>
              <c:strCache>
                <c:ptCount val="1"/>
                <c:pt idx="0">
                  <c:v>Formal sector</c:v>
                </c:pt>
              </c:strCache>
            </c:strRef>
          </c:tx>
          <c:spPr>
            <a:solidFill>
              <a:schemeClr val="accent5"/>
            </a:solidFill>
            <a:ln>
              <a:noFill/>
            </a:ln>
            <a:effectLst/>
          </c:spPr>
          <c:invertIfNegative val="0"/>
          <c:cat>
            <c:multiLvlStrRef>
              <c:f>'Graphs % IE (19e)'!$D$6:$F$23</c:f>
              <c:multiLvlStrCache>
                <c:ptCount val="18"/>
                <c:lvl>
                  <c:pt idx="0">
                    <c:v>Kiribati</c:v>
                  </c:pt>
                  <c:pt idx="1">
                    <c:v>Viet Nam</c:v>
                  </c:pt>
                  <c:pt idx="2">
                    <c:v>Vanuatu</c:v>
                  </c:pt>
                  <c:pt idx="3">
                    <c:v>Timor Leste</c:v>
                  </c:pt>
                  <c:pt idx="4">
                    <c:v>Afghanistan</c:v>
                  </c:pt>
                  <c:pt idx="5">
                    <c:v>Myanmar</c:v>
                  </c:pt>
                  <c:pt idx="6">
                    <c:v>Nepal</c:v>
                  </c:pt>
                  <c:pt idx="7">
                    <c:v>Lao PDR</c:v>
                  </c:pt>
                  <c:pt idx="8">
                    <c:v> Cambodia</c:v>
                  </c:pt>
                  <c:pt idx="9">
                    <c:v>Tuvalu</c:v>
                  </c:pt>
                  <c:pt idx="10">
                    <c:v>Marshall Islands</c:v>
                  </c:pt>
                  <c:pt idx="11">
                    <c:v>Wallis &amp; Futuma</c:v>
                  </c:pt>
                  <c:pt idx="12">
                    <c:v>Cook Islands</c:v>
                  </c:pt>
                  <c:pt idx="13">
                    <c:v>Mongolia</c:v>
                  </c:pt>
                  <c:pt idx="14">
                    <c:v>Maldives</c:v>
                  </c:pt>
                  <c:pt idx="15">
                    <c:v>Tonga</c:v>
                  </c:pt>
                  <c:pt idx="16">
                    <c:v> Brunei Darussalam</c:v>
                  </c:pt>
                  <c:pt idx="17">
                    <c:v>Nauru</c:v>
                  </c:pt>
                </c:lvl>
                <c:lvl>
                  <c:pt idx="0">
                    <c:v>Low &amp; Lower-middle-income</c:v>
                  </c:pt>
                  <c:pt idx="9">
                    <c:v>Upper-middle-income</c:v>
                  </c:pt>
                  <c:pt idx="16">
                    <c:v>High-income</c:v>
                  </c:pt>
                </c:lvl>
              </c:multiLvlStrCache>
            </c:multiLvlStrRef>
          </c:cat>
          <c:val>
            <c:numRef>
              <c:f>'Graphs % IE (19e)'!$H$6:$H$23</c:f>
              <c:numCache>
                <c:formatCode>0.0</c:formatCode>
                <c:ptCount val="18"/>
                <c:pt idx="0">
                  <c:v>18.936956262662378</c:v>
                </c:pt>
                <c:pt idx="1">
                  <c:v>6.7339860188793939</c:v>
                </c:pt>
                <c:pt idx="2">
                  <c:v>3.7214235210935658</c:v>
                </c:pt>
                <c:pt idx="3">
                  <c:v>21.010738186287899</c:v>
                </c:pt>
                <c:pt idx="4">
                  <c:v>11.851427466679871</c:v>
                </c:pt>
                <c:pt idx="5">
                  <c:v>13.414574550356463</c:v>
                </c:pt>
                <c:pt idx="6">
                  <c:v>23.427710277195345</c:v>
                </c:pt>
                <c:pt idx="7">
                  <c:v>10.591928504765406</c:v>
                </c:pt>
                <c:pt idx="8">
                  <c:v>11.182085221818662</c:v>
                </c:pt>
                <c:pt idx="9">
                  <c:v>14.457831325301203</c:v>
                </c:pt>
                <c:pt idx="10">
                  <c:v>6.7380274718475439</c:v>
                </c:pt>
                <c:pt idx="11">
                  <c:v>3.7489349616586196</c:v>
                </c:pt>
                <c:pt idx="12">
                  <c:v>5.6826753834548649</c:v>
                </c:pt>
                <c:pt idx="13">
                  <c:v>6.5155506474783058</c:v>
                </c:pt>
                <c:pt idx="14">
                  <c:v>21.246080466369296</c:v>
                </c:pt>
                <c:pt idx="15">
                  <c:v>19.039576215884228</c:v>
                </c:pt>
                <c:pt idx="16">
                  <c:v>21.573657933351175</c:v>
                </c:pt>
                <c:pt idx="17">
                  <c:v>23.603603603603602</c:v>
                </c:pt>
              </c:numCache>
            </c:numRef>
          </c:val>
          <c:extLst>
            <c:ext xmlns:c16="http://schemas.microsoft.com/office/drawing/2014/chart" uri="{C3380CC4-5D6E-409C-BE32-E72D297353CC}">
              <c16:uniqueId val="{00000001-1A09-4694-BF73-E227653E7253}"/>
            </c:ext>
          </c:extLst>
        </c:ser>
        <c:ser>
          <c:idx val="2"/>
          <c:order val="2"/>
          <c:tx>
            <c:strRef>
              <c:f>'Graphs % IE (19e)'!$I$5</c:f>
              <c:strCache>
                <c:ptCount val="1"/>
                <c:pt idx="0">
                  <c:v>Households</c:v>
                </c:pt>
              </c:strCache>
            </c:strRef>
          </c:tx>
          <c:spPr>
            <a:solidFill>
              <a:schemeClr val="accent6"/>
            </a:solidFill>
            <a:ln>
              <a:noFill/>
            </a:ln>
            <a:effectLst/>
          </c:spPr>
          <c:invertIfNegative val="0"/>
          <c:cat>
            <c:multiLvlStrRef>
              <c:f>'Graphs % IE (19e)'!$D$6:$F$23</c:f>
              <c:multiLvlStrCache>
                <c:ptCount val="18"/>
                <c:lvl>
                  <c:pt idx="0">
                    <c:v>Kiribati</c:v>
                  </c:pt>
                  <c:pt idx="1">
                    <c:v>Viet Nam</c:v>
                  </c:pt>
                  <c:pt idx="2">
                    <c:v>Vanuatu</c:v>
                  </c:pt>
                  <c:pt idx="3">
                    <c:v>Timor Leste</c:v>
                  </c:pt>
                  <c:pt idx="4">
                    <c:v>Afghanistan</c:v>
                  </c:pt>
                  <c:pt idx="5">
                    <c:v>Myanmar</c:v>
                  </c:pt>
                  <c:pt idx="6">
                    <c:v>Nepal</c:v>
                  </c:pt>
                  <c:pt idx="7">
                    <c:v>Lao PDR</c:v>
                  </c:pt>
                  <c:pt idx="8">
                    <c:v> Cambodia</c:v>
                  </c:pt>
                  <c:pt idx="9">
                    <c:v>Tuvalu</c:v>
                  </c:pt>
                  <c:pt idx="10">
                    <c:v>Marshall Islands</c:v>
                  </c:pt>
                  <c:pt idx="11">
                    <c:v>Wallis &amp; Futuma</c:v>
                  </c:pt>
                  <c:pt idx="12">
                    <c:v>Cook Islands</c:v>
                  </c:pt>
                  <c:pt idx="13">
                    <c:v>Mongolia</c:v>
                  </c:pt>
                  <c:pt idx="14">
                    <c:v>Maldives</c:v>
                  </c:pt>
                  <c:pt idx="15">
                    <c:v>Tonga</c:v>
                  </c:pt>
                  <c:pt idx="16">
                    <c:v> Brunei Darussalam</c:v>
                  </c:pt>
                  <c:pt idx="17">
                    <c:v>Nauru</c:v>
                  </c:pt>
                </c:lvl>
                <c:lvl>
                  <c:pt idx="0">
                    <c:v>Low &amp; Lower-middle-income</c:v>
                  </c:pt>
                  <c:pt idx="9">
                    <c:v>Upper-middle-income</c:v>
                  </c:pt>
                  <c:pt idx="16">
                    <c:v>High-income</c:v>
                  </c:pt>
                </c:lvl>
              </c:multiLvlStrCache>
            </c:multiLvlStrRef>
          </c:cat>
          <c:val>
            <c:numRef>
              <c:f>'Graphs % IE (19e)'!$I$6:$I$23</c:f>
              <c:numCache>
                <c:formatCode>0.0</c:formatCode>
                <c:ptCount val="18"/>
                <c:pt idx="0">
                  <c:v>16.470027410320583</c:v>
                </c:pt>
                <c:pt idx="1">
                  <c:v>0.43957989736083036</c:v>
                </c:pt>
                <c:pt idx="2">
                  <c:v>6.478906434126797</c:v>
                </c:pt>
                <c:pt idx="3">
                  <c:v>18.172545069653101</c:v>
                </c:pt>
                <c:pt idx="4">
                  <c:v>10.796476659994388</c:v>
                </c:pt>
                <c:pt idx="5">
                  <c:v>1.0390108973561023</c:v>
                </c:pt>
                <c:pt idx="6">
                  <c:v>1.5852374349333367</c:v>
                </c:pt>
                <c:pt idx="7">
                  <c:v>50.504458351682537</c:v>
                </c:pt>
                <c:pt idx="8">
                  <c:v>1.2352506464911086</c:v>
                </c:pt>
                <c:pt idx="9">
                  <c:v>0.52710843373493976</c:v>
                </c:pt>
                <c:pt idx="10">
                  <c:v>11.465165202326446</c:v>
                </c:pt>
                <c:pt idx="11">
                  <c:v>1.647259301334848</c:v>
                </c:pt>
                <c:pt idx="12">
                  <c:v>1.3703796831782751</c:v>
                </c:pt>
                <c:pt idx="13">
                  <c:v>0.69265847618259191</c:v>
                </c:pt>
                <c:pt idx="14">
                  <c:v>2.0359493000044164</c:v>
                </c:pt>
                <c:pt idx="15">
                  <c:v>12.371885916087674</c:v>
                </c:pt>
                <c:pt idx="16">
                  <c:v>3.9996677710204045</c:v>
                </c:pt>
                <c:pt idx="17">
                  <c:v>9.0090090090090086E-2</c:v>
                </c:pt>
              </c:numCache>
            </c:numRef>
          </c:val>
          <c:extLst>
            <c:ext xmlns:c16="http://schemas.microsoft.com/office/drawing/2014/chart" uri="{C3380CC4-5D6E-409C-BE32-E72D297353CC}">
              <c16:uniqueId val="{00000002-1A09-4694-BF73-E227653E7253}"/>
            </c:ext>
          </c:extLst>
        </c:ser>
        <c:dLbls>
          <c:showLegendKey val="0"/>
          <c:showVal val="0"/>
          <c:showCatName val="0"/>
          <c:showSerName val="0"/>
          <c:showPercent val="0"/>
          <c:showBubbleSize val="0"/>
        </c:dLbls>
        <c:gapWidth val="30"/>
        <c:overlap val="100"/>
        <c:axId val="707849656"/>
        <c:axId val="707852008"/>
      </c:barChart>
      <c:barChart>
        <c:barDir val="bar"/>
        <c:grouping val="stacked"/>
        <c:varyColors val="0"/>
        <c:ser>
          <c:idx val="3"/>
          <c:order val="3"/>
          <c:tx>
            <c:strRef>
              <c:f>'Graphs % IE (19e)'!$J$5</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0000"/>
                    </a:solidFill>
                    <a:latin typeface="+mn-lt"/>
                    <a:ea typeface="+mn-ea"/>
                    <a:cs typeface="+mn-cs"/>
                  </a:defRPr>
                </a:pPr>
                <a:endParaRPr lang="en-CH"/>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'Graphs % IE (19e)'!$D$6:$F$23</c:f>
              <c:multiLvlStrCache>
                <c:ptCount val="18"/>
                <c:lvl>
                  <c:pt idx="0">
                    <c:v>Kiribati</c:v>
                  </c:pt>
                  <c:pt idx="1">
                    <c:v>Viet Nam</c:v>
                  </c:pt>
                  <c:pt idx="2">
                    <c:v>Vanuatu</c:v>
                  </c:pt>
                  <c:pt idx="3">
                    <c:v>Timor Leste</c:v>
                  </c:pt>
                  <c:pt idx="4">
                    <c:v>Afghanistan</c:v>
                  </c:pt>
                  <c:pt idx="5">
                    <c:v>Myanmar</c:v>
                  </c:pt>
                  <c:pt idx="6">
                    <c:v>Nepal</c:v>
                  </c:pt>
                  <c:pt idx="7">
                    <c:v>Lao PDR</c:v>
                  </c:pt>
                  <c:pt idx="8">
                    <c:v> Cambodia</c:v>
                  </c:pt>
                  <c:pt idx="9">
                    <c:v>Tuvalu</c:v>
                  </c:pt>
                  <c:pt idx="10">
                    <c:v>Marshall Islands</c:v>
                  </c:pt>
                  <c:pt idx="11">
                    <c:v>Wallis &amp; Futuma</c:v>
                  </c:pt>
                  <c:pt idx="12">
                    <c:v>Cook Islands</c:v>
                  </c:pt>
                  <c:pt idx="13">
                    <c:v>Mongolia</c:v>
                  </c:pt>
                  <c:pt idx="14">
                    <c:v>Maldives</c:v>
                  </c:pt>
                  <c:pt idx="15">
                    <c:v>Tonga</c:v>
                  </c:pt>
                  <c:pt idx="16">
                    <c:v> Brunei Darussalam</c:v>
                  </c:pt>
                  <c:pt idx="17">
                    <c:v>Nauru</c:v>
                  </c:pt>
                </c:lvl>
                <c:lvl>
                  <c:pt idx="0">
                    <c:v>Low &amp; Lower-middle-income</c:v>
                  </c:pt>
                  <c:pt idx="9">
                    <c:v>Upper-middle-income</c:v>
                  </c:pt>
                  <c:pt idx="16">
                    <c:v>High-income</c:v>
                  </c:pt>
                </c:lvl>
              </c:multiLvlStrCache>
            </c:multiLvlStrRef>
          </c:cat>
          <c:val>
            <c:numRef>
              <c:f>'Graphs % IE (19e)'!$J$6:$J$23</c:f>
              <c:numCache>
                <c:formatCode>0.0</c:formatCode>
                <c:ptCount val="18"/>
                <c:pt idx="0">
                  <c:v>47.364239462916615</c:v>
                </c:pt>
                <c:pt idx="1">
                  <c:v>64.989124074594827</c:v>
                </c:pt>
                <c:pt idx="2">
                  <c:v>66.939665331133625</c:v>
                </c:pt>
                <c:pt idx="3">
                  <c:v>77.324330783938805</c:v>
                </c:pt>
                <c:pt idx="4">
                  <c:v>79.472096281992933</c:v>
                </c:pt>
                <c:pt idx="5">
                  <c:v>80.611497933777102</c:v>
                </c:pt>
                <c:pt idx="6">
                  <c:v>80.810375781413825</c:v>
                </c:pt>
                <c:pt idx="7">
                  <c:v>86.451741928706781</c:v>
                </c:pt>
                <c:pt idx="8">
                  <c:v>88.32153460965273</c:v>
                </c:pt>
                <c:pt idx="9">
                  <c:v>20.256024096385541</c:v>
                </c:pt>
                <c:pt idx="10">
                  <c:v>22.645712164336096</c:v>
                </c:pt>
                <c:pt idx="11">
                  <c:v>22.692416927009372</c:v>
                </c:pt>
                <c:pt idx="12">
                  <c:v>28.66482273070153</c:v>
                </c:pt>
                <c:pt idx="13">
                  <c:v>38.457345155412753</c:v>
                </c:pt>
                <c:pt idx="14">
                  <c:v>44.280241134125333</c:v>
                </c:pt>
                <c:pt idx="15">
                  <c:v>77.329085255844305</c:v>
                </c:pt>
                <c:pt idx="16">
                  <c:v>28.228850395444773</c:v>
                </c:pt>
                <c:pt idx="17">
                  <c:v>47.837837837837846</c:v>
                </c:pt>
              </c:numCache>
            </c:numRef>
          </c:val>
          <c:extLst>
            <c:ext xmlns:c16="http://schemas.microsoft.com/office/drawing/2014/chart" uri="{C3380CC4-5D6E-409C-BE32-E72D297353CC}">
              <c16:uniqueId val="{00000003-1A09-4694-BF73-E227653E7253}"/>
            </c:ext>
          </c:extLst>
        </c:ser>
        <c:dLbls>
          <c:showLegendKey val="0"/>
          <c:showVal val="0"/>
          <c:showCatName val="0"/>
          <c:showSerName val="0"/>
          <c:showPercent val="0"/>
          <c:showBubbleSize val="0"/>
        </c:dLbls>
        <c:gapWidth val="30"/>
        <c:overlap val="100"/>
        <c:axId val="486925832"/>
        <c:axId val="486933704"/>
      </c:barChart>
      <c:catAx>
        <c:axId val="707849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CH"/>
          </a:p>
        </c:txPr>
        <c:crossAx val="707852008"/>
        <c:crosses val="autoZero"/>
        <c:auto val="1"/>
        <c:lblAlgn val="ctr"/>
        <c:lblOffset val="100"/>
        <c:tickLblSkip val="1"/>
        <c:noMultiLvlLbl val="0"/>
      </c:catAx>
      <c:valAx>
        <c:axId val="707852008"/>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 informal employment</a:t>
                </a:r>
              </a:p>
            </c:rich>
          </c:tx>
          <c:layout>
            <c:manualLayout>
              <c:xMode val="edge"/>
              <c:yMode val="edge"/>
              <c:x val="0.35803248775263302"/>
              <c:y val="0.8763614333055675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CH"/>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CH"/>
          </a:p>
        </c:txPr>
        <c:crossAx val="707849656"/>
        <c:crosses val="autoZero"/>
        <c:crossBetween val="between"/>
      </c:valAx>
      <c:valAx>
        <c:axId val="486933704"/>
        <c:scaling>
          <c:orientation val="minMax"/>
        </c:scaling>
        <c:delete val="0"/>
        <c:axPos val="t"/>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300" b="0" i="0" u="none" strike="noStrike" kern="1200" baseline="0">
                <a:solidFill>
                  <a:schemeClr val="bg1"/>
                </a:solidFill>
                <a:latin typeface="+mn-lt"/>
                <a:ea typeface="+mn-ea"/>
                <a:cs typeface="+mn-cs"/>
              </a:defRPr>
            </a:pPr>
            <a:endParaRPr lang="en-CH"/>
          </a:p>
        </c:txPr>
        <c:crossAx val="486925832"/>
        <c:crosses val="max"/>
        <c:crossBetween val="between"/>
      </c:valAx>
      <c:catAx>
        <c:axId val="486925832"/>
        <c:scaling>
          <c:orientation val="minMax"/>
        </c:scaling>
        <c:delete val="1"/>
        <c:axPos val="l"/>
        <c:numFmt formatCode="General" sourceLinked="1"/>
        <c:majorTickMark val="out"/>
        <c:minorTickMark val="none"/>
        <c:tickLblPos val="nextTo"/>
        <c:crossAx val="486933704"/>
        <c:crosses val="autoZero"/>
        <c:auto val="1"/>
        <c:lblAlgn val="ctr"/>
        <c:lblOffset val="100"/>
        <c:noMultiLvlLbl val="0"/>
      </c:catAx>
      <c:spPr>
        <a:noFill/>
        <a:ln>
          <a:noFill/>
        </a:ln>
        <a:effectLst/>
      </c:spPr>
    </c:plotArea>
    <c:legend>
      <c:legendPos val="b"/>
      <c:legendEntry>
        <c:idx val="3"/>
        <c:txPr>
          <a:bodyPr rot="0" spcFirstLastPara="1" vertOverflow="ellipsis" vert="horz" wrap="square" anchor="ctr" anchorCtr="1"/>
          <a:lstStyle/>
          <a:p>
            <a:pPr>
              <a:defRPr sz="1100" b="1" i="0" u="none" strike="noStrike" kern="1200" baseline="0">
                <a:solidFill>
                  <a:srgbClr val="FF0000"/>
                </a:solidFill>
                <a:latin typeface="+mn-lt"/>
                <a:ea typeface="+mn-ea"/>
                <a:cs typeface="+mn-cs"/>
              </a:defRPr>
            </a:pPr>
            <a:endParaRPr lang="en-CH"/>
          </a:p>
        </c:txPr>
      </c:legendEntry>
      <c:layout>
        <c:manualLayout>
          <c:xMode val="edge"/>
          <c:yMode val="edge"/>
          <c:x val="0"/>
          <c:y val="0.93826514104750036"/>
          <c:w val="0.99739701303080186"/>
          <c:h val="6.1734858952499527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9525" cap="flat" cmpd="sng" algn="ctr">
      <a:solidFill>
        <a:schemeClr val="accent5"/>
      </a:solidFill>
      <a:round/>
    </a:ln>
    <a:effectLst/>
  </c:spPr>
  <c:txPr>
    <a:bodyPr/>
    <a:lstStyle/>
    <a:p>
      <a:pPr>
        <a:defRPr/>
      </a:pPr>
      <a:endParaRPr lang="en-CH"/>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355511811023624"/>
          <c:y val="5.0925925925925923E-2"/>
          <c:w val="0.55009659057101479"/>
          <c:h val="0.77616314497652772"/>
        </c:manualLayout>
      </c:layout>
      <c:barChart>
        <c:barDir val="bar"/>
        <c:grouping val="stacked"/>
        <c:varyColors val="0"/>
        <c:ser>
          <c:idx val="0"/>
          <c:order val="0"/>
          <c:tx>
            <c:strRef>
              <c:f>'Graphs % IE (19e)'!$G$38</c:f>
              <c:strCache>
                <c:ptCount val="1"/>
                <c:pt idx="0">
                  <c:v>Informal sector</c:v>
                </c:pt>
              </c:strCache>
            </c:strRef>
          </c:tx>
          <c:spPr>
            <a:solidFill>
              <a:schemeClr val="accent1">
                <a:lumMod val="40000"/>
                <a:lumOff val="60000"/>
              </a:schemeClr>
            </a:solidFill>
            <a:ln>
              <a:noFill/>
            </a:ln>
            <a:effectLst/>
          </c:spPr>
          <c:invertIfNegative val="0"/>
          <c:cat>
            <c:multiLvlStrRef>
              <c:f>'Graphs % IE (19e)'!$D$39:$F$56</c:f>
              <c:multiLvlStrCache>
                <c:ptCount val="18"/>
                <c:lvl>
                  <c:pt idx="0">
                    <c:v>Kiribati</c:v>
                  </c:pt>
                  <c:pt idx="1">
                    <c:v>Vanuatu</c:v>
                  </c:pt>
                  <c:pt idx="2">
                    <c:v>Viet Nam</c:v>
                  </c:pt>
                  <c:pt idx="3">
                    <c:v>Timor Leste</c:v>
                  </c:pt>
                  <c:pt idx="4">
                    <c:v>Lao PDR</c:v>
                  </c:pt>
                  <c:pt idx="5">
                    <c:v>Afghanistan</c:v>
                  </c:pt>
                  <c:pt idx="6">
                    <c:v> Cambodia</c:v>
                  </c:pt>
                  <c:pt idx="7">
                    <c:v>Myanmar</c:v>
                  </c:pt>
                  <c:pt idx="8">
                    <c:v>Nepal</c:v>
                  </c:pt>
                  <c:pt idx="9">
                    <c:v>Marshall Islands</c:v>
                  </c:pt>
                  <c:pt idx="10">
                    <c:v>Mongolia</c:v>
                  </c:pt>
                  <c:pt idx="11">
                    <c:v>Wallis &amp; Futuma</c:v>
                  </c:pt>
                  <c:pt idx="12">
                    <c:v>Cook Islands</c:v>
                  </c:pt>
                  <c:pt idx="13">
                    <c:v>Tuvalu</c:v>
                  </c:pt>
                  <c:pt idx="14">
                    <c:v>Maldives</c:v>
                  </c:pt>
                  <c:pt idx="15">
                    <c:v>Tonga</c:v>
                  </c:pt>
                  <c:pt idx="16">
                    <c:v> Brunei Darussalam</c:v>
                  </c:pt>
                  <c:pt idx="17">
                    <c:v>Nauru</c:v>
                  </c:pt>
                </c:lvl>
                <c:lvl>
                  <c:pt idx="0">
                    <c:v>Low &amp; Lower-middle-income</c:v>
                  </c:pt>
                  <c:pt idx="9">
                    <c:v>Upper-middle-income</c:v>
                  </c:pt>
                  <c:pt idx="16">
                    <c:v>High-income</c:v>
                  </c:pt>
                </c:lvl>
              </c:multiLvlStrCache>
            </c:multiLvlStrRef>
          </c:cat>
          <c:val>
            <c:numRef>
              <c:f>'Graphs % IE (19e)'!$G$39:$G$56</c:f>
              <c:numCache>
                <c:formatCode>0.0</c:formatCode>
                <c:ptCount val="18"/>
                <c:pt idx="0">
                  <c:v>4.5830380344909045</c:v>
                </c:pt>
                <c:pt idx="1">
                  <c:v>22.005451516834082</c:v>
                </c:pt>
                <c:pt idx="2">
                  <c:v>32.502634330171652</c:v>
                </c:pt>
                <c:pt idx="3">
                  <c:v>13.501631977921861</c:v>
                </c:pt>
                <c:pt idx="4">
                  <c:v>14.77133066323506</c:v>
                </c:pt>
                <c:pt idx="5">
                  <c:v>30.550295286818713</c:v>
                </c:pt>
                <c:pt idx="6">
                  <c:v>55.947250508354514</c:v>
                </c:pt>
                <c:pt idx="7">
                  <c:v>69.854833346543231</c:v>
                </c:pt>
                <c:pt idx="8">
                  <c:v>48.526236669530057</c:v>
                </c:pt>
                <c:pt idx="9">
                  <c:v>2.5921574386840947</c:v>
                </c:pt>
                <c:pt idx="10">
                  <c:v>3.4757558658836207</c:v>
                </c:pt>
                <c:pt idx="11">
                  <c:v>10.821511052457934</c:v>
                </c:pt>
                <c:pt idx="12">
                  <c:v>11.01281269066504</c:v>
                </c:pt>
                <c:pt idx="13">
                  <c:v>3.9695945945945943</c:v>
                </c:pt>
                <c:pt idx="14">
                  <c:v>3.8731649686777567</c:v>
                </c:pt>
                <c:pt idx="15">
                  <c:v>30.992934645470605</c:v>
                </c:pt>
                <c:pt idx="16">
                  <c:v>0.36807062168025734</c:v>
                </c:pt>
                <c:pt idx="17">
                  <c:v>22.424684159378035</c:v>
                </c:pt>
              </c:numCache>
            </c:numRef>
          </c:val>
          <c:extLst>
            <c:ext xmlns:c16="http://schemas.microsoft.com/office/drawing/2014/chart" uri="{C3380CC4-5D6E-409C-BE32-E72D297353CC}">
              <c16:uniqueId val="{00000000-C744-4997-B856-95F5C19112CC}"/>
            </c:ext>
          </c:extLst>
        </c:ser>
        <c:ser>
          <c:idx val="1"/>
          <c:order val="1"/>
          <c:tx>
            <c:strRef>
              <c:f>'Graphs % IE (19e)'!$H$38</c:f>
              <c:strCache>
                <c:ptCount val="1"/>
                <c:pt idx="0">
                  <c:v>Formal sector</c:v>
                </c:pt>
              </c:strCache>
            </c:strRef>
          </c:tx>
          <c:spPr>
            <a:solidFill>
              <a:schemeClr val="accent5"/>
            </a:solidFill>
            <a:ln>
              <a:noFill/>
            </a:ln>
            <a:effectLst/>
          </c:spPr>
          <c:invertIfNegative val="0"/>
          <c:cat>
            <c:multiLvlStrRef>
              <c:f>'Graphs % IE (19e)'!$D$39:$F$56</c:f>
              <c:multiLvlStrCache>
                <c:ptCount val="18"/>
                <c:lvl>
                  <c:pt idx="0">
                    <c:v>Kiribati</c:v>
                  </c:pt>
                  <c:pt idx="1">
                    <c:v>Vanuatu</c:v>
                  </c:pt>
                  <c:pt idx="2">
                    <c:v>Viet Nam</c:v>
                  </c:pt>
                  <c:pt idx="3">
                    <c:v>Timor Leste</c:v>
                  </c:pt>
                  <c:pt idx="4">
                    <c:v>Lao PDR</c:v>
                  </c:pt>
                  <c:pt idx="5">
                    <c:v>Afghanistan</c:v>
                  </c:pt>
                  <c:pt idx="6">
                    <c:v> Cambodia</c:v>
                  </c:pt>
                  <c:pt idx="7">
                    <c:v>Myanmar</c:v>
                  </c:pt>
                  <c:pt idx="8">
                    <c:v>Nepal</c:v>
                  </c:pt>
                  <c:pt idx="9">
                    <c:v>Marshall Islands</c:v>
                  </c:pt>
                  <c:pt idx="10">
                    <c:v>Mongolia</c:v>
                  </c:pt>
                  <c:pt idx="11">
                    <c:v>Wallis &amp; Futuma</c:v>
                  </c:pt>
                  <c:pt idx="12">
                    <c:v>Cook Islands</c:v>
                  </c:pt>
                  <c:pt idx="13">
                    <c:v>Tuvalu</c:v>
                  </c:pt>
                  <c:pt idx="14">
                    <c:v>Maldives</c:v>
                  </c:pt>
                  <c:pt idx="15">
                    <c:v>Tonga</c:v>
                  </c:pt>
                  <c:pt idx="16">
                    <c:v> Brunei Darussalam</c:v>
                  </c:pt>
                  <c:pt idx="17">
                    <c:v>Nauru</c:v>
                  </c:pt>
                </c:lvl>
                <c:lvl>
                  <c:pt idx="0">
                    <c:v>Low &amp; Lower-middle-income</c:v>
                  </c:pt>
                  <c:pt idx="9">
                    <c:v>Upper-middle-income</c:v>
                  </c:pt>
                  <c:pt idx="16">
                    <c:v>High-income</c:v>
                  </c:pt>
                </c:lvl>
              </c:multiLvlStrCache>
            </c:multiLvlStrRef>
          </c:cat>
          <c:val>
            <c:numRef>
              <c:f>'Graphs % IE (19e)'!$H$39:$H$56</c:f>
              <c:numCache>
                <c:formatCode>0.0</c:formatCode>
                <c:ptCount val="18"/>
                <c:pt idx="0">
                  <c:v>22.230096858020318</c:v>
                </c:pt>
                <c:pt idx="1">
                  <c:v>7.2232598051587509</c:v>
                </c:pt>
                <c:pt idx="2">
                  <c:v>9.8213361780932651</c:v>
                </c:pt>
                <c:pt idx="3">
                  <c:v>42.974534068091955</c:v>
                </c:pt>
                <c:pt idx="4">
                  <c:v>27.475504017196588</c:v>
                </c:pt>
                <c:pt idx="5">
                  <c:v>33.049483577138744</c:v>
                </c:pt>
                <c:pt idx="6">
                  <c:v>23.23760483775764</c:v>
                </c:pt>
                <c:pt idx="7">
                  <c:v>13.656911818984646</c:v>
                </c:pt>
                <c:pt idx="8">
                  <c:v>34.06678853527206</c:v>
                </c:pt>
                <c:pt idx="9">
                  <c:v>6.7557644294316352</c:v>
                </c:pt>
                <c:pt idx="10">
                  <c:v>10.495079818526399</c:v>
                </c:pt>
                <c:pt idx="11">
                  <c:v>2.3754536456614979</c:v>
                </c:pt>
                <c:pt idx="12">
                  <c:v>5.4758999389871876</c:v>
                </c:pt>
                <c:pt idx="13">
                  <c:v>14.189189189189189</c:v>
                </c:pt>
                <c:pt idx="14">
                  <c:v>25.243029980382577</c:v>
                </c:pt>
                <c:pt idx="15">
                  <c:v>30.002523340903359</c:v>
                </c:pt>
                <c:pt idx="16">
                  <c:v>22.827859654372709</c:v>
                </c:pt>
                <c:pt idx="17">
                  <c:v>25.097181729834787</c:v>
                </c:pt>
              </c:numCache>
            </c:numRef>
          </c:val>
          <c:extLst>
            <c:ext xmlns:c16="http://schemas.microsoft.com/office/drawing/2014/chart" uri="{C3380CC4-5D6E-409C-BE32-E72D297353CC}">
              <c16:uniqueId val="{00000001-C744-4997-B856-95F5C19112CC}"/>
            </c:ext>
          </c:extLst>
        </c:ser>
        <c:ser>
          <c:idx val="2"/>
          <c:order val="2"/>
          <c:tx>
            <c:strRef>
              <c:f>'Graphs % IE (19e)'!$I$38</c:f>
              <c:strCache>
                <c:ptCount val="1"/>
                <c:pt idx="0">
                  <c:v>Households</c:v>
                </c:pt>
              </c:strCache>
            </c:strRef>
          </c:tx>
          <c:spPr>
            <a:solidFill>
              <a:schemeClr val="accent6"/>
            </a:solidFill>
            <a:ln>
              <a:noFill/>
            </a:ln>
            <a:effectLst/>
          </c:spPr>
          <c:invertIfNegative val="0"/>
          <c:cat>
            <c:multiLvlStrRef>
              <c:f>'Graphs % IE (19e)'!$D$39:$F$56</c:f>
              <c:multiLvlStrCache>
                <c:ptCount val="18"/>
                <c:lvl>
                  <c:pt idx="0">
                    <c:v>Kiribati</c:v>
                  </c:pt>
                  <c:pt idx="1">
                    <c:v>Vanuatu</c:v>
                  </c:pt>
                  <c:pt idx="2">
                    <c:v>Viet Nam</c:v>
                  </c:pt>
                  <c:pt idx="3">
                    <c:v>Timor Leste</c:v>
                  </c:pt>
                  <c:pt idx="4">
                    <c:v>Lao PDR</c:v>
                  </c:pt>
                  <c:pt idx="5">
                    <c:v>Afghanistan</c:v>
                  </c:pt>
                  <c:pt idx="6">
                    <c:v> Cambodia</c:v>
                  </c:pt>
                  <c:pt idx="7">
                    <c:v>Myanmar</c:v>
                  </c:pt>
                  <c:pt idx="8">
                    <c:v>Nepal</c:v>
                  </c:pt>
                  <c:pt idx="9">
                    <c:v>Marshall Islands</c:v>
                  </c:pt>
                  <c:pt idx="10">
                    <c:v>Mongolia</c:v>
                  </c:pt>
                  <c:pt idx="11">
                    <c:v>Wallis &amp; Futuma</c:v>
                  </c:pt>
                  <c:pt idx="12">
                    <c:v>Cook Islands</c:v>
                  </c:pt>
                  <c:pt idx="13">
                    <c:v>Tuvalu</c:v>
                  </c:pt>
                  <c:pt idx="14">
                    <c:v>Maldives</c:v>
                  </c:pt>
                  <c:pt idx="15">
                    <c:v>Tonga</c:v>
                  </c:pt>
                  <c:pt idx="16">
                    <c:v> Brunei Darussalam</c:v>
                  </c:pt>
                  <c:pt idx="17">
                    <c:v>Nauru</c:v>
                  </c:pt>
                </c:lvl>
                <c:lvl>
                  <c:pt idx="0">
                    <c:v>Low &amp; Lower-middle-income</c:v>
                  </c:pt>
                  <c:pt idx="9">
                    <c:v>Upper-middle-income</c:v>
                  </c:pt>
                  <c:pt idx="16">
                    <c:v>High-income</c:v>
                  </c:pt>
                </c:lvl>
              </c:multiLvlStrCache>
            </c:multiLvlStrRef>
          </c:cat>
          <c:val>
            <c:numRef>
              <c:f>'Graphs % IE (19e)'!$I$39:$I$56</c:f>
              <c:numCache>
                <c:formatCode>0.0</c:formatCode>
                <c:ptCount val="18"/>
                <c:pt idx="0">
                  <c:v>1.9548783368769196</c:v>
                </c:pt>
                <c:pt idx="1">
                  <c:v>5.6382817626571091</c:v>
                </c:pt>
                <c:pt idx="2">
                  <c:v>0.56601749974057347</c:v>
                </c:pt>
                <c:pt idx="3">
                  <c:v>2.4094893545505207</c:v>
                </c:pt>
                <c:pt idx="4">
                  <c:v>23.024777933613837</c:v>
                </c:pt>
                <c:pt idx="5">
                  <c:v>6.8426979767222145</c:v>
                </c:pt>
                <c:pt idx="6">
                  <c:v>0.47549883738358911</c:v>
                </c:pt>
                <c:pt idx="7">
                  <c:v>0.48358790923531558</c:v>
                </c:pt>
                <c:pt idx="8">
                  <c:v>2.4929026378092982</c:v>
                </c:pt>
                <c:pt idx="9">
                  <c:v>0.89587310912028206</c:v>
                </c:pt>
                <c:pt idx="10">
                  <c:v>0.11323122702165184</c:v>
                </c:pt>
                <c:pt idx="11">
                  <c:v>1.7815902342461234</c:v>
                </c:pt>
                <c:pt idx="12">
                  <c:v>1.2660158633312995</c:v>
                </c:pt>
                <c:pt idx="13">
                  <c:v>0.16891891891891891</c:v>
                </c:pt>
                <c:pt idx="14">
                  <c:v>2.4751500477673329</c:v>
                </c:pt>
                <c:pt idx="15">
                  <c:v>4.63663890991673</c:v>
                </c:pt>
                <c:pt idx="16">
                  <c:v>4.2203436323283707</c:v>
                </c:pt>
                <c:pt idx="17">
                  <c:v>0</c:v>
                </c:pt>
              </c:numCache>
            </c:numRef>
          </c:val>
          <c:extLst>
            <c:ext xmlns:c16="http://schemas.microsoft.com/office/drawing/2014/chart" uri="{C3380CC4-5D6E-409C-BE32-E72D297353CC}">
              <c16:uniqueId val="{00000002-C744-4997-B856-95F5C19112CC}"/>
            </c:ext>
          </c:extLst>
        </c:ser>
        <c:dLbls>
          <c:showLegendKey val="0"/>
          <c:showVal val="0"/>
          <c:showCatName val="0"/>
          <c:showSerName val="0"/>
          <c:showPercent val="0"/>
          <c:showBubbleSize val="0"/>
        </c:dLbls>
        <c:gapWidth val="30"/>
        <c:overlap val="100"/>
        <c:axId val="707849656"/>
        <c:axId val="707852008"/>
      </c:barChart>
      <c:barChart>
        <c:barDir val="bar"/>
        <c:grouping val="stacked"/>
        <c:varyColors val="0"/>
        <c:ser>
          <c:idx val="3"/>
          <c:order val="3"/>
          <c:tx>
            <c:strRef>
              <c:f>'Graphs % IE (19e)'!$J$38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0000"/>
                    </a:solidFill>
                    <a:latin typeface="+mn-lt"/>
                    <a:ea typeface="+mn-ea"/>
                    <a:cs typeface="+mn-cs"/>
                  </a:defRPr>
                </a:pPr>
                <a:endParaRPr lang="en-CH"/>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'Graphs % IE (19e)'!$D$39:$F$56</c:f>
              <c:multiLvlStrCache>
                <c:ptCount val="18"/>
                <c:lvl>
                  <c:pt idx="0">
                    <c:v>Kiribati</c:v>
                  </c:pt>
                  <c:pt idx="1">
                    <c:v>Vanuatu</c:v>
                  </c:pt>
                  <c:pt idx="2">
                    <c:v>Viet Nam</c:v>
                  </c:pt>
                  <c:pt idx="3">
                    <c:v>Timor Leste</c:v>
                  </c:pt>
                  <c:pt idx="4">
                    <c:v>Lao PDR</c:v>
                  </c:pt>
                  <c:pt idx="5">
                    <c:v>Afghanistan</c:v>
                  </c:pt>
                  <c:pt idx="6">
                    <c:v> Cambodia</c:v>
                  </c:pt>
                  <c:pt idx="7">
                    <c:v>Myanmar</c:v>
                  </c:pt>
                  <c:pt idx="8">
                    <c:v>Nepal</c:v>
                  </c:pt>
                  <c:pt idx="9">
                    <c:v>Marshall Islands</c:v>
                  </c:pt>
                  <c:pt idx="10">
                    <c:v>Mongolia</c:v>
                  </c:pt>
                  <c:pt idx="11">
                    <c:v>Wallis &amp; Futuma</c:v>
                  </c:pt>
                  <c:pt idx="12">
                    <c:v>Cook Islands</c:v>
                  </c:pt>
                  <c:pt idx="13">
                    <c:v>Tuvalu</c:v>
                  </c:pt>
                  <c:pt idx="14">
                    <c:v>Maldives</c:v>
                  </c:pt>
                  <c:pt idx="15">
                    <c:v>Tonga</c:v>
                  </c:pt>
                  <c:pt idx="16">
                    <c:v> Brunei Darussalam</c:v>
                  </c:pt>
                  <c:pt idx="17">
                    <c:v>Nauru</c:v>
                  </c:pt>
                </c:lvl>
                <c:lvl>
                  <c:pt idx="0">
                    <c:v>Low &amp; Lower-middle-income</c:v>
                  </c:pt>
                  <c:pt idx="9">
                    <c:v>Upper-middle-income</c:v>
                  </c:pt>
                  <c:pt idx="16">
                    <c:v>High-income</c:v>
                  </c:pt>
                </c:lvl>
              </c:multiLvlStrCache>
            </c:multiLvlStrRef>
          </c:cat>
          <c:val>
            <c:numRef>
              <c:f>'Graphs % IE (19e)'!$J$39:$J$56</c:f>
              <c:numCache>
                <c:formatCode>0.0</c:formatCode>
                <c:ptCount val="18"/>
                <c:pt idx="0">
                  <c:v>28.768013229388142</c:v>
                </c:pt>
                <c:pt idx="1">
                  <c:v>34.866993084649941</c:v>
                </c:pt>
                <c:pt idx="2">
                  <c:v>42.889988008005496</c:v>
                </c:pt>
                <c:pt idx="3">
                  <c:v>58.885655400564339</c:v>
                </c:pt>
                <c:pt idx="4">
                  <c:v>65.27161261404548</c:v>
                </c:pt>
                <c:pt idx="5">
                  <c:v>70.442476840679674</c:v>
                </c:pt>
                <c:pt idx="6">
                  <c:v>79.660354183495741</c:v>
                </c:pt>
                <c:pt idx="7">
                  <c:v>83.995333074763195</c:v>
                </c:pt>
                <c:pt idx="8">
                  <c:v>85.085927842611412</c:v>
                </c:pt>
                <c:pt idx="9">
                  <c:v>10.243794977236012</c:v>
                </c:pt>
                <c:pt idx="10">
                  <c:v>14.084066911431671</c:v>
                </c:pt>
                <c:pt idx="11">
                  <c:v>14.978554932365554</c:v>
                </c:pt>
                <c:pt idx="12">
                  <c:v>17.754728492983528</c:v>
                </c:pt>
                <c:pt idx="13">
                  <c:v>18.327702702702702</c:v>
                </c:pt>
                <c:pt idx="14">
                  <c:v>31.591344996827665</c:v>
                </c:pt>
                <c:pt idx="15">
                  <c:v>65.63209689629069</c:v>
                </c:pt>
                <c:pt idx="16">
                  <c:v>27.416273908381335</c:v>
                </c:pt>
                <c:pt idx="17">
                  <c:v>47.521865889212819</c:v>
                </c:pt>
              </c:numCache>
            </c:numRef>
          </c:val>
          <c:extLst>
            <c:ext xmlns:c16="http://schemas.microsoft.com/office/drawing/2014/chart" uri="{C3380CC4-5D6E-409C-BE32-E72D297353CC}">
              <c16:uniqueId val="{00000003-C744-4997-B856-95F5C19112CC}"/>
            </c:ext>
          </c:extLst>
        </c:ser>
        <c:dLbls>
          <c:showLegendKey val="0"/>
          <c:showVal val="0"/>
          <c:showCatName val="0"/>
          <c:showSerName val="0"/>
          <c:showPercent val="0"/>
          <c:showBubbleSize val="0"/>
        </c:dLbls>
        <c:gapWidth val="30"/>
        <c:overlap val="100"/>
        <c:axId val="486925832"/>
        <c:axId val="486933704"/>
      </c:barChart>
      <c:catAx>
        <c:axId val="707849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CH"/>
          </a:p>
        </c:txPr>
        <c:crossAx val="707852008"/>
        <c:crosses val="autoZero"/>
        <c:auto val="1"/>
        <c:lblAlgn val="ctr"/>
        <c:lblOffset val="100"/>
        <c:tickLblSkip val="1"/>
        <c:noMultiLvlLbl val="0"/>
      </c:catAx>
      <c:valAx>
        <c:axId val="707852008"/>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 informal employment</a:t>
                </a:r>
              </a:p>
            </c:rich>
          </c:tx>
          <c:layout>
            <c:manualLayout>
              <c:xMode val="edge"/>
              <c:yMode val="edge"/>
              <c:x val="0.35169830612028602"/>
              <c:y val="0.88273231410276065"/>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CH"/>
          </a:p>
        </c:txPr>
        <c:crossAx val="707849656"/>
        <c:crosses val="autoZero"/>
        <c:crossBetween val="between"/>
      </c:valAx>
      <c:valAx>
        <c:axId val="486933704"/>
        <c:scaling>
          <c:orientation val="minMax"/>
        </c:scaling>
        <c:delete val="0"/>
        <c:axPos val="t"/>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300" b="0" i="0" u="none" strike="noStrike" kern="1200" baseline="0">
                <a:solidFill>
                  <a:schemeClr val="bg1"/>
                </a:solidFill>
                <a:latin typeface="+mn-lt"/>
                <a:ea typeface="+mn-ea"/>
                <a:cs typeface="+mn-cs"/>
              </a:defRPr>
            </a:pPr>
            <a:endParaRPr lang="en-CH"/>
          </a:p>
        </c:txPr>
        <c:crossAx val="486925832"/>
        <c:crosses val="max"/>
        <c:crossBetween val="between"/>
      </c:valAx>
      <c:catAx>
        <c:axId val="486925832"/>
        <c:scaling>
          <c:orientation val="minMax"/>
        </c:scaling>
        <c:delete val="1"/>
        <c:axPos val="l"/>
        <c:numFmt formatCode="General" sourceLinked="1"/>
        <c:majorTickMark val="out"/>
        <c:minorTickMark val="none"/>
        <c:tickLblPos val="nextTo"/>
        <c:crossAx val="486933704"/>
        <c:crosses val="autoZero"/>
        <c:auto val="1"/>
        <c:lblAlgn val="ctr"/>
        <c:lblOffset val="100"/>
        <c:noMultiLvlLbl val="0"/>
      </c:catAx>
    </c:plotArea>
    <c:legend>
      <c:legendPos val="b"/>
      <c:legendEntry>
        <c:idx val="3"/>
        <c:txPr>
          <a:bodyPr rot="0" spcFirstLastPara="1" vertOverflow="ellipsis" vert="horz" wrap="square" anchor="ctr" anchorCtr="1"/>
          <a:lstStyle/>
          <a:p>
            <a:pPr>
              <a:defRPr sz="1100" b="1" i="0" u="none" strike="noStrike" kern="1200" baseline="0">
                <a:solidFill>
                  <a:srgbClr val="FF0000"/>
                </a:solidFill>
                <a:latin typeface="+mn-lt"/>
                <a:ea typeface="+mn-ea"/>
                <a:cs typeface="+mn-cs"/>
              </a:defRPr>
            </a:pPr>
            <a:endParaRPr lang="en-CH"/>
          </a:p>
        </c:txPr>
      </c:legendEntry>
      <c:layout>
        <c:manualLayout>
          <c:xMode val="edge"/>
          <c:yMode val="edge"/>
          <c:x val="0"/>
          <c:y val="0.93826514104750036"/>
          <c:w val="0.99739701303080186"/>
          <c:h val="6.1734858952499527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9525" cap="flat" cmpd="sng" algn="ctr">
      <a:solidFill>
        <a:schemeClr val="accent5"/>
      </a:solidFill>
      <a:round/>
    </a:ln>
    <a:effectLst/>
  </c:spPr>
  <c:txPr>
    <a:bodyPr/>
    <a:lstStyle/>
    <a:p>
      <a:pPr>
        <a:defRPr/>
      </a:pPr>
      <a:endParaRPr lang="en-CH"/>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355511811023624"/>
          <c:y val="5.0925925925925923E-2"/>
          <c:w val="0.55009659057101479"/>
          <c:h val="0.75845269341332333"/>
        </c:manualLayout>
      </c:layout>
      <c:barChart>
        <c:barDir val="bar"/>
        <c:grouping val="stacked"/>
        <c:varyColors val="0"/>
        <c:ser>
          <c:idx val="0"/>
          <c:order val="0"/>
          <c:tx>
            <c:strRef>
              <c:f>'Graphs % IE (19e)'!$G$71</c:f>
              <c:strCache>
                <c:ptCount val="1"/>
                <c:pt idx="0">
                  <c:v>Informal sector</c:v>
                </c:pt>
              </c:strCache>
            </c:strRef>
          </c:tx>
          <c:spPr>
            <a:solidFill>
              <a:schemeClr val="accent1">
                <a:lumMod val="40000"/>
                <a:lumOff val="60000"/>
              </a:schemeClr>
            </a:solidFill>
            <a:ln>
              <a:noFill/>
            </a:ln>
            <a:effectLst/>
          </c:spPr>
          <c:invertIfNegative val="0"/>
          <c:cat>
            <c:multiLvlStrRef>
              <c:f>'Graphs % IE (19e)'!$D$72:$F$89</c:f>
              <c:multiLvlStrCache>
                <c:ptCount val="18"/>
                <c:lvl>
                  <c:pt idx="0">
                    <c:v>Kiribati</c:v>
                  </c:pt>
                  <c:pt idx="1">
                    <c:v>Nepal</c:v>
                  </c:pt>
                  <c:pt idx="2">
                    <c:v>Myanmar</c:v>
                  </c:pt>
                  <c:pt idx="3">
                    <c:v>Afghanistan</c:v>
                  </c:pt>
                  <c:pt idx="4">
                    <c:v>Viet Nam</c:v>
                  </c:pt>
                  <c:pt idx="5">
                    <c:v>Timor Leste</c:v>
                  </c:pt>
                  <c:pt idx="6">
                    <c:v>Lao PDR</c:v>
                  </c:pt>
                  <c:pt idx="7">
                    <c:v>Vanuatu</c:v>
                  </c:pt>
                  <c:pt idx="8">
                    <c:v> Cambodia</c:v>
                  </c:pt>
                  <c:pt idx="9">
                    <c:v>Marshall Islands</c:v>
                  </c:pt>
                  <c:pt idx="10">
                    <c:v>Tuvalu</c:v>
                  </c:pt>
                  <c:pt idx="11">
                    <c:v>Mongolia</c:v>
                  </c:pt>
                  <c:pt idx="12">
                    <c:v>Wallis &amp; Futuma</c:v>
                  </c:pt>
                  <c:pt idx="13">
                    <c:v>Cook Islands</c:v>
                  </c:pt>
                  <c:pt idx="14">
                    <c:v>Tonga</c:v>
                  </c:pt>
                  <c:pt idx="15">
                    <c:v>Maldives</c:v>
                  </c:pt>
                  <c:pt idx="16">
                    <c:v> Brunei Darussalam</c:v>
                  </c:pt>
                  <c:pt idx="17">
                    <c:v>Nauru</c:v>
                  </c:pt>
                </c:lvl>
                <c:lvl>
                  <c:pt idx="0">
                    <c:v>Low &amp; Lower-middle-income</c:v>
                  </c:pt>
                  <c:pt idx="9">
                    <c:v>Upper-middle-income</c:v>
                  </c:pt>
                  <c:pt idx="16">
                    <c:v>High-income</c:v>
                  </c:pt>
                </c:lvl>
              </c:multiLvlStrCache>
            </c:multiLvlStrRef>
          </c:cat>
          <c:val>
            <c:numRef>
              <c:f>'Graphs % IE (19e)'!$G$72:$G$89</c:f>
              <c:numCache>
                <c:formatCode>0.0</c:formatCode>
                <c:ptCount val="18"/>
                <c:pt idx="0">
                  <c:v>21.205821205821206</c:v>
                </c:pt>
                <c:pt idx="1">
                  <c:v>46.300539265197656</c:v>
                </c:pt>
                <c:pt idx="2">
                  <c:v>51.69448851061432</c:v>
                </c:pt>
                <c:pt idx="3">
                  <c:v>56.26023990244898</c:v>
                </c:pt>
                <c:pt idx="4">
                  <c:v>62.385401008667799</c:v>
                </c:pt>
                <c:pt idx="5">
                  <c:v>32.505910165484636</c:v>
                </c:pt>
                <c:pt idx="6">
                  <c:v>39.15995975855131</c:v>
                </c:pt>
                <c:pt idx="7">
                  <c:v>62.070343725019981</c:v>
                </c:pt>
                <c:pt idx="8">
                  <c:v>84.261359424801725</c:v>
                </c:pt>
                <c:pt idx="9">
                  <c:v>0</c:v>
                </c:pt>
                <c:pt idx="10">
                  <c:v>13.636363636363635</c:v>
                </c:pt>
                <c:pt idx="11">
                  <c:v>28.117621807254778</c:v>
                </c:pt>
                <c:pt idx="12">
                  <c:v>29.357798165137616</c:v>
                </c:pt>
                <c:pt idx="13">
                  <c:v>70.588235294117652</c:v>
                </c:pt>
                <c:pt idx="14">
                  <c:v>62.69558056546802</c:v>
                </c:pt>
                <c:pt idx="15">
                  <c:v>100</c:v>
                </c:pt>
                <c:pt idx="16">
                  <c:v>9.5718300545544714</c:v>
                </c:pt>
                <c:pt idx="17">
                  <c:v>15.267175572519085</c:v>
                </c:pt>
              </c:numCache>
            </c:numRef>
          </c:val>
          <c:extLst>
            <c:ext xmlns:c16="http://schemas.microsoft.com/office/drawing/2014/chart" uri="{C3380CC4-5D6E-409C-BE32-E72D297353CC}">
              <c16:uniqueId val="{00000000-441A-46A8-AAD1-D7986EE8D25E}"/>
            </c:ext>
          </c:extLst>
        </c:ser>
        <c:ser>
          <c:idx val="1"/>
          <c:order val="1"/>
          <c:tx>
            <c:strRef>
              <c:f>'Graphs % IE (19e)'!$H$71</c:f>
              <c:strCache>
                <c:ptCount val="1"/>
                <c:pt idx="0">
                  <c:v>Formal sector</c:v>
                </c:pt>
              </c:strCache>
            </c:strRef>
          </c:tx>
          <c:spPr>
            <a:solidFill>
              <a:schemeClr val="accent5"/>
            </a:solidFill>
            <a:ln>
              <a:noFill/>
            </a:ln>
            <a:effectLst/>
          </c:spPr>
          <c:invertIfNegative val="0"/>
          <c:cat>
            <c:multiLvlStrRef>
              <c:f>'Graphs % IE (19e)'!$D$72:$F$89</c:f>
              <c:multiLvlStrCache>
                <c:ptCount val="18"/>
                <c:lvl>
                  <c:pt idx="0">
                    <c:v>Kiribati</c:v>
                  </c:pt>
                  <c:pt idx="1">
                    <c:v>Nepal</c:v>
                  </c:pt>
                  <c:pt idx="2">
                    <c:v>Myanmar</c:v>
                  </c:pt>
                  <c:pt idx="3">
                    <c:v>Afghanistan</c:v>
                  </c:pt>
                  <c:pt idx="4">
                    <c:v>Viet Nam</c:v>
                  </c:pt>
                  <c:pt idx="5">
                    <c:v>Timor Leste</c:v>
                  </c:pt>
                  <c:pt idx="6">
                    <c:v>Lao PDR</c:v>
                  </c:pt>
                  <c:pt idx="7">
                    <c:v>Vanuatu</c:v>
                  </c:pt>
                  <c:pt idx="8">
                    <c:v> Cambodia</c:v>
                  </c:pt>
                  <c:pt idx="9">
                    <c:v>Marshall Islands</c:v>
                  </c:pt>
                  <c:pt idx="10">
                    <c:v>Tuvalu</c:v>
                  </c:pt>
                  <c:pt idx="11">
                    <c:v>Mongolia</c:v>
                  </c:pt>
                  <c:pt idx="12">
                    <c:v>Wallis &amp; Futuma</c:v>
                  </c:pt>
                  <c:pt idx="13">
                    <c:v>Cook Islands</c:v>
                  </c:pt>
                  <c:pt idx="14">
                    <c:v>Tonga</c:v>
                  </c:pt>
                  <c:pt idx="15">
                    <c:v>Maldives</c:v>
                  </c:pt>
                  <c:pt idx="16">
                    <c:v> Brunei Darussalam</c:v>
                  </c:pt>
                  <c:pt idx="17">
                    <c:v>Nauru</c:v>
                  </c:pt>
                </c:lvl>
                <c:lvl>
                  <c:pt idx="0">
                    <c:v>Low &amp; Lower-middle-income</c:v>
                  </c:pt>
                  <c:pt idx="9">
                    <c:v>Upper-middle-income</c:v>
                  </c:pt>
                  <c:pt idx="16">
                    <c:v>High-income</c:v>
                  </c:pt>
                </c:lvl>
              </c:multiLvlStrCache>
            </c:multiLvlStrRef>
          </c:cat>
          <c:val>
            <c:numRef>
              <c:f>'Graphs % IE (19e)'!$H$72:$H$89</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441A-46A8-AAD1-D7986EE8D25E}"/>
            </c:ext>
          </c:extLst>
        </c:ser>
        <c:ser>
          <c:idx val="2"/>
          <c:order val="2"/>
          <c:tx>
            <c:strRef>
              <c:f>'Graphs % IE (19e)'!$I$71</c:f>
              <c:strCache>
                <c:ptCount val="1"/>
                <c:pt idx="0">
                  <c:v>Households</c:v>
                </c:pt>
              </c:strCache>
            </c:strRef>
          </c:tx>
          <c:spPr>
            <a:solidFill>
              <a:schemeClr val="accent6"/>
            </a:solidFill>
            <a:ln>
              <a:noFill/>
            </a:ln>
            <a:effectLst/>
          </c:spPr>
          <c:invertIfNegative val="0"/>
          <c:cat>
            <c:multiLvlStrRef>
              <c:f>'Graphs % IE (19e)'!$D$72:$F$89</c:f>
              <c:multiLvlStrCache>
                <c:ptCount val="18"/>
                <c:lvl>
                  <c:pt idx="0">
                    <c:v>Kiribati</c:v>
                  </c:pt>
                  <c:pt idx="1">
                    <c:v>Nepal</c:v>
                  </c:pt>
                  <c:pt idx="2">
                    <c:v>Myanmar</c:v>
                  </c:pt>
                  <c:pt idx="3">
                    <c:v>Afghanistan</c:v>
                  </c:pt>
                  <c:pt idx="4">
                    <c:v>Viet Nam</c:v>
                  </c:pt>
                  <c:pt idx="5">
                    <c:v>Timor Leste</c:v>
                  </c:pt>
                  <c:pt idx="6">
                    <c:v>Lao PDR</c:v>
                  </c:pt>
                  <c:pt idx="7">
                    <c:v>Vanuatu</c:v>
                  </c:pt>
                  <c:pt idx="8">
                    <c:v> Cambodia</c:v>
                  </c:pt>
                  <c:pt idx="9">
                    <c:v>Marshall Islands</c:v>
                  </c:pt>
                  <c:pt idx="10">
                    <c:v>Tuvalu</c:v>
                  </c:pt>
                  <c:pt idx="11">
                    <c:v>Mongolia</c:v>
                  </c:pt>
                  <c:pt idx="12">
                    <c:v>Wallis &amp; Futuma</c:v>
                  </c:pt>
                  <c:pt idx="13">
                    <c:v>Cook Islands</c:v>
                  </c:pt>
                  <c:pt idx="14">
                    <c:v>Tonga</c:v>
                  </c:pt>
                  <c:pt idx="15">
                    <c:v>Maldives</c:v>
                  </c:pt>
                  <c:pt idx="16">
                    <c:v> Brunei Darussalam</c:v>
                  </c:pt>
                  <c:pt idx="17">
                    <c:v>Nauru</c:v>
                  </c:pt>
                </c:lvl>
                <c:lvl>
                  <c:pt idx="0">
                    <c:v>Low &amp; Lower-middle-income</c:v>
                  </c:pt>
                  <c:pt idx="9">
                    <c:v>Upper-middle-income</c:v>
                  </c:pt>
                  <c:pt idx="16">
                    <c:v>High-income</c:v>
                  </c:pt>
                </c:lvl>
              </c:multiLvlStrCache>
            </c:multiLvlStrRef>
          </c:cat>
          <c:val>
            <c:numRef>
              <c:f>'Graphs % IE (19e)'!$I$72:$I$89</c:f>
              <c:numCache>
                <c:formatCode>0.0</c:formatCode>
                <c:ptCount val="18"/>
                <c:pt idx="0">
                  <c:v>25.155925155925157</c:v>
                </c:pt>
                <c:pt idx="1">
                  <c:v>0.27811560031902427</c:v>
                </c:pt>
                <c:pt idx="2">
                  <c:v>0.40892036220924399</c:v>
                </c:pt>
                <c:pt idx="3">
                  <c:v>2.0748392503182762</c:v>
                </c:pt>
                <c:pt idx="4">
                  <c:v>3.839868133308983E-3</c:v>
                </c:pt>
                <c:pt idx="5">
                  <c:v>30.693459416863671</c:v>
                </c:pt>
                <c:pt idx="6">
                  <c:v>27.807469818913482</c:v>
                </c:pt>
                <c:pt idx="7">
                  <c:v>7.4740207833733017</c:v>
                </c:pt>
                <c:pt idx="8">
                  <c:v>1.0529241716700022</c:v>
                </c:pt>
                <c:pt idx="9">
                  <c:v>0</c:v>
                </c:pt>
                <c:pt idx="10">
                  <c:v>0</c:v>
                </c:pt>
                <c:pt idx="11">
                  <c:v>1.0061171925305861</c:v>
                </c:pt>
                <c:pt idx="12">
                  <c:v>0</c:v>
                </c:pt>
                <c:pt idx="13">
                  <c:v>0</c:v>
                </c:pt>
                <c:pt idx="14">
                  <c:v>27.724402964589622</c:v>
                </c:pt>
                <c:pt idx="15">
                  <c:v>0</c:v>
                </c:pt>
                <c:pt idx="16">
                  <c:v>0</c:v>
                </c:pt>
                <c:pt idx="17">
                  <c:v>0.76335877862595414</c:v>
                </c:pt>
              </c:numCache>
            </c:numRef>
          </c:val>
          <c:extLst>
            <c:ext xmlns:c16="http://schemas.microsoft.com/office/drawing/2014/chart" uri="{C3380CC4-5D6E-409C-BE32-E72D297353CC}">
              <c16:uniqueId val="{00000002-441A-46A8-AAD1-D7986EE8D25E}"/>
            </c:ext>
          </c:extLst>
        </c:ser>
        <c:dLbls>
          <c:showLegendKey val="0"/>
          <c:showVal val="0"/>
          <c:showCatName val="0"/>
          <c:showSerName val="0"/>
          <c:showPercent val="0"/>
          <c:showBubbleSize val="0"/>
        </c:dLbls>
        <c:gapWidth val="30"/>
        <c:overlap val="100"/>
        <c:axId val="707849656"/>
        <c:axId val="707852008"/>
      </c:barChart>
      <c:barChart>
        <c:barDir val="bar"/>
        <c:grouping val="stacked"/>
        <c:varyColors val="0"/>
        <c:ser>
          <c:idx val="3"/>
          <c:order val="3"/>
          <c:tx>
            <c:strRef>
              <c:f>'Graphs % IE (19e)'!$J$71</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0000"/>
                    </a:solidFill>
                    <a:latin typeface="+mn-lt"/>
                    <a:ea typeface="+mn-ea"/>
                    <a:cs typeface="+mn-cs"/>
                  </a:defRPr>
                </a:pPr>
                <a:endParaRPr lang="en-CH"/>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'Graphs % IE (19e)'!$D$72:$F$89</c:f>
              <c:multiLvlStrCache>
                <c:ptCount val="18"/>
                <c:lvl>
                  <c:pt idx="0">
                    <c:v>Kiribati</c:v>
                  </c:pt>
                  <c:pt idx="1">
                    <c:v>Nepal</c:v>
                  </c:pt>
                  <c:pt idx="2">
                    <c:v>Myanmar</c:v>
                  </c:pt>
                  <c:pt idx="3">
                    <c:v>Afghanistan</c:v>
                  </c:pt>
                  <c:pt idx="4">
                    <c:v>Viet Nam</c:v>
                  </c:pt>
                  <c:pt idx="5">
                    <c:v>Timor Leste</c:v>
                  </c:pt>
                  <c:pt idx="6">
                    <c:v>Lao PDR</c:v>
                  </c:pt>
                  <c:pt idx="7">
                    <c:v>Vanuatu</c:v>
                  </c:pt>
                  <c:pt idx="8">
                    <c:v> Cambodia</c:v>
                  </c:pt>
                  <c:pt idx="9">
                    <c:v>Marshall Islands</c:v>
                  </c:pt>
                  <c:pt idx="10">
                    <c:v>Tuvalu</c:v>
                  </c:pt>
                  <c:pt idx="11">
                    <c:v>Mongolia</c:v>
                  </c:pt>
                  <c:pt idx="12">
                    <c:v>Wallis &amp; Futuma</c:v>
                  </c:pt>
                  <c:pt idx="13">
                    <c:v>Cook Islands</c:v>
                  </c:pt>
                  <c:pt idx="14">
                    <c:v>Tonga</c:v>
                  </c:pt>
                  <c:pt idx="15">
                    <c:v>Maldives</c:v>
                  </c:pt>
                  <c:pt idx="16">
                    <c:v> Brunei Darussalam</c:v>
                  </c:pt>
                  <c:pt idx="17">
                    <c:v>Nauru</c:v>
                  </c:pt>
                </c:lvl>
                <c:lvl>
                  <c:pt idx="0">
                    <c:v>Low &amp; Lower-middle-income</c:v>
                  </c:pt>
                  <c:pt idx="9">
                    <c:v>Upper-middle-income</c:v>
                  </c:pt>
                  <c:pt idx="16">
                    <c:v>High-income</c:v>
                  </c:pt>
                </c:lvl>
              </c:multiLvlStrCache>
            </c:multiLvlStrRef>
          </c:cat>
          <c:val>
            <c:numRef>
              <c:f>'Graphs % IE (19e)'!$J$72:$J$89</c:f>
              <c:numCache>
                <c:formatCode>0.0</c:formatCode>
                <c:ptCount val="18"/>
                <c:pt idx="0">
                  <c:v>46.361746361746363</c:v>
                </c:pt>
                <c:pt idx="1">
                  <c:v>46.578654865516683</c:v>
                </c:pt>
                <c:pt idx="2">
                  <c:v>52.103408872823564</c:v>
                </c:pt>
                <c:pt idx="3">
                  <c:v>58.335079152767257</c:v>
                </c:pt>
                <c:pt idx="4">
                  <c:v>62.389240876801111</c:v>
                </c:pt>
                <c:pt idx="5">
                  <c:v>63.199369582348311</c:v>
                </c:pt>
                <c:pt idx="6">
                  <c:v>66.967429577464799</c:v>
                </c:pt>
                <c:pt idx="7">
                  <c:v>69.544364508393286</c:v>
                </c:pt>
                <c:pt idx="8">
                  <c:v>85.314283596471725</c:v>
                </c:pt>
                <c:pt idx="9">
                  <c:v>0</c:v>
                </c:pt>
                <c:pt idx="10">
                  <c:v>13.636363636363635</c:v>
                </c:pt>
                <c:pt idx="11">
                  <c:v>29.123738999785363</c:v>
                </c:pt>
                <c:pt idx="12">
                  <c:v>29.357798165137616</c:v>
                </c:pt>
                <c:pt idx="13">
                  <c:v>70.588235294117652</c:v>
                </c:pt>
                <c:pt idx="14">
                  <c:v>90.419983530057635</c:v>
                </c:pt>
                <c:pt idx="15">
                  <c:v>100</c:v>
                </c:pt>
                <c:pt idx="16">
                  <c:v>9.5718300545544714</c:v>
                </c:pt>
                <c:pt idx="17">
                  <c:v>16.03053435114504</c:v>
                </c:pt>
              </c:numCache>
            </c:numRef>
          </c:val>
          <c:extLst>
            <c:ext xmlns:c16="http://schemas.microsoft.com/office/drawing/2014/chart" uri="{C3380CC4-5D6E-409C-BE32-E72D297353CC}">
              <c16:uniqueId val="{00000003-441A-46A8-AAD1-D7986EE8D25E}"/>
            </c:ext>
          </c:extLst>
        </c:ser>
        <c:dLbls>
          <c:showLegendKey val="0"/>
          <c:showVal val="0"/>
          <c:showCatName val="0"/>
          <c:showSerName val="0"/>
          <c:showPercent val="0"/>
          <c:showBubbleSize val="0"/>
        </c:dLbls>
        <c:gapWidth val="30"/>
        <c:overlap val="100"/>
        <c:axId val="486925832"/>
        <c:axId val="486933704"/>
      </c:barChart>
      <c:catAx>
        <c:axId val="707849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CH"/>
          </a:p>
        </c:txPr>
        <c:crossAx val="707852008"/>
        <c:crosses val="autoZero"/>
        <c:auto val="1"/>
        <c:lblAlgn val="ctr"/>
        <c:lblOffset val="100"/>
        <c:tickLblSkip val="1"/>
        <c:noMultiLvlLbl val="0"/>
      </c:catAx>
      <c:valAx>
        <c:axId val="707852008"/>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 informal employment</a:t>
                </a:r>
              </a:p>
            </c:rich>
          </c:tx>
          <c:layout>
            <c:manualLayout>
              <c:xMode val="edge"/>
              <c:yMode val="edge"/>
              <c:x val="0.35169830612028602"/>
              <c:y val="0.8686348581427323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CH"/>
          </a:p>
        </c:txPr>
        <c:crossAx val="707849656"/>
        <c:crosses val="autoZero"/>
        <c:crossBetween val="between"/>
      </c:valAx>
      <c:valAx>
        <c:axId val="486933704"/>
        <c:scaling>
          <c:orientation val="minMax"/>
        </c:scaling>
        <c:delete val="0"/>
        <c:axPos val="t"/>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300" b="0" i="0" u="none" strike="noStrike" kern="1200" baseline="0">
                <a:solidFill>
                  <a:schemeClr val="bg1"/>
                </a:solidFill>
                <a:latin typeface="+mn-lt"/>
                <a:ea typeface="+mn-ea"/>
                <a:cs typeface="+mn-cs"/>
              </a:defRPr>
            </a:pPr>
            <a:endParaRPr lang="en-CH"/>
          </a:p>
        </c:txPr>
        <c:crossAx val="486925832"/>
        <c:crosses val="max"/>
        <c:crossBetween val="between"/>
      </c:valAx>
      <c:catAx>
        <c:axId val="486925832"/>
        <c:scaling>
          <c:orientation val="minMax"/>
        </c:scaling>
        <c:delete val="1"/>
        <c:axPos val="l"/>
        <c:numFmt formatCode="General" sourceLinked="1"/>
        <c:majorTickMark val="out"/>
        <c:minorTickMark val="none"/>
        <c:tickLblPos val="nextTo"/>
        <c:crossAx val="486933704"/>
        <c:crosses val="autoZero"/>
        <c:auto val="1"/>
        <c:lblAlgn val="ctr"/>
        <c:lblOffset val="100"/>
        <c:noMultiLvlLbl val="0"/>
      </c:catAx>
    </c:plotArea>
    <c:legend>
      <c:legendPos val="b"/>
      <c:legendEntry>
        <c:idx val="3"/>
        <c:txPr>
          <a:bodyPr rot="0" spcFirstLastPara="1" vertOverflow="ellipsis" vert="horz" wrap="square" anchor="ctr" anchorCtr="1"/>
          <a:lstStyle/>
          <a:p>
            <a:pPr>
              <a:defRPr sz="1100" b="1" i="0" u="none" strike="noStrike" kern="1200" baseline="0">
                <a:solidFill>
                  <a:srgbClr val="FF0000"/>
                </a:solidFill>
                <a:latin typeface="+mn-lt"/>
                <a:ea typeface="+mn-ea"/>
                <a:cs typeface="+mn-cs"/>
              </a:defRPr>
            </a:pPr>
            <a:endParaRPr lang="en-CH"/>
          </a:p>
        </c:txPr>
      </c:legendEntry>
      <c:layout>
        <c:manualLayout>
          <c:xMode val="edge"/>
          <c:yMode val="edge"/>
          <c:x val="0"/>
          <c:y val="0.93826514104750036"/>
          <c:w val="0.99739701303080186"/>
          <c:h val="6.1734858952499527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9525" cap="flat" cmpd="sng" algn="ctr">
      <a:solidFill>
        <a:schemeClr val="accent5"/>
      </a:solidFill>
      <a:round/>
    </a:ln>
    <a:effectLst/>
  </c:spPr>
  <c:txPr>
    <a:bodyPr/>
    <a:lstStyle/>
    <a:p>
      <a:pPr>
        <a:defRPr/>
      </a:pPr>
      <a:endParaRPr lang="en-CH"/>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355511811023624"/>
          <c:y val="5.0925925925925923E-2"/>
          <c:w val="0.55009659057101479"/>
          <c:h val="0.7374484116209612"/>
        </c:manualLayout>
      </c:layout>
      <c:barChart>
        <c:barDir val="bar"/>
        <c:grouping val="stacked"/>
        <c:varyColors val="0"/>
        <c:ser>
          <c:idx val="0"/>
          <c:order val="0"/>
          <c:tx>
            <c:strRef>
              <c:f>'Graphs % IE (19e)'!$G$104</c:f>
              <c:strCache>
                <c:ptCount val="1"/>
                <c:pt idx="0">
                  <c:v>Informal sector</c:v>
                </c:pt>
              </c:strCache>
            </c:strRef>
          </c:tx>
          <c:spPr>
            <a:solidFill>
              <a:schemeClr val="accent1">
                <a:lumMod val="40000"/>
                <a:lumOff val="60000"/>
              </a:schemeClr>
            </a:solidFill>
            <a:ln>
              <a:noFill/>
            </a:ln>
            <a:effectLst/>
          </c:spPr>
          <c:invertIfNegative val="0"/>
          <c:cat>
            <c:multiLvlStrRef>
              <c:f>'Graphs % IE (19e)'!$D$105:$F$122</c:f>
              <c:multiLvlStrCache>
                <c:ptCount val="18"/>
                <c:lvl>
                  <c:pt idx="0">
                    <c:v>Myanmar</c:v>
                  </c:pt>
                  <c:pt idx="1">
                    <c:v>Nepal</c:v>
                  </c:pt>
                  <c:pt idx="2">
                    <c:v>Afghanistan</c:v>
                  </c:pt>
                  <c:pt idx="3">
                    <c:v>Kiribati</c:v>
                  </c:pt>
                  <c:pt idx="4">
                    <c:v>Viet Nam</c:v>
                  </c:pt>
                  <c:pt idx="5">
                    <c:v>Timor Leste</c:v>
                  </c:pt>
                  <c:pt idx="6">
                    <c:v>Lao PDR</c:v>
                  </c:pt>
                  <c:pt idx="7">
                    <c:v> Cambodia</c:v>
                  </c:pt>
                  <c:pt idx="8">
                    <c:v>Vanuatu</c:v>
                  </c:pt>
                  <c:pt idx="9">
                    <c:v>Tuvalu</c:v>
                  </c:pt>
                  <c:pt idx="10">
                    <c:v>Cook Islands</c:v>
                  </c:pt>
                  <c:pt idx="11">
                    <c:v>Wallis &amp; Futuma</c:v>
                  </c:pt>
                  <c:pt idx="12">
                    <c:v>Maldives</c:v>
                  </c:pt>
                  <c:pt idx="13">
                    <c:v>Mongolia</c:v>
                  </c:pt>
                  <c:pt idx="14">
                    <c:v>Marshall Islands</c:v>
                  </c:pt>
                  <c:pt idx="15">
                    <c:v>Tonga</c:v>
                  </c:pt>
                  <c:pt idx="16">
                    <c:v> Brunei Darussalam</c:v>
                  </c:pt>
                  <c:pt idx="17">
                    <c:v>Nauru</c:v>
                  </c:pt>
                </c:lvl>
                <c:lvl>
                  <c:pt idx="0">
                    <c:v>Low &amp; Lower-middle-income</c:v>
                  </c:pt>
                  <c:pt idx="9">
                    <c:v>Upper-middle-income</c:v>
                  </c:pt>
                  <c:pt idx="16">
                    <c:v>High-income</c:v>
                  </c:pt>
                </c:lvl>
              </c:multiLvlStrCache>
            </c:multiLvlStrRef>
          </c:cat>
          <c:val>
            <c:numRef>
              <c:f>'Graphs % IE (19e)'!$G$105:$G$122</c:f>
              <c:numCache>
                <c:formatCode>0.0</c:formatCode>
                <c:ptCount val="18"/>
                <c:pt idx="0">
                  <c:v>69.520735948977219</c:v>
                </c:pt>
                <c:pt idx="1">
                  <c:v>72.254063647956755</c:v>
                </c:pt>
                <c:pt idx="2">
                  <c:v>76.461453088735055</c:v>
                </c:pt>
                <c:pt idx="3">
                  <c:v>30.178394449950446</c:v>
                </c:pt>
                <c:pt idx="4">
                  <c:v>90.001035976386376</c:v>
                </c:pt>
                <c:pt idx="5">
                  <c:v>64.444632025757599</c:v>
                </c:pt>
                <c:pt idx="6">
                  <c:v>35.606958284555859</c:v>
                </c:pt>
                <c:pt idx="7">
                  <c:v>94.046285577142683</c:v>
                </c:pt>
                <c:pt idx="8">
                  <c:v>89.732586612359682</c:v>
                </c:pt>
                <c:pt idx="9">
                  <c:v>16.494845360824741</c:v>
                </c:pt>
                <c:pt idx="10">
                  <c:v>69.122807017543863</c:v>
                </c:pt>
                <c:pt idx="11">
                  <c:v>74.333333333333329</c:v>
                </c:pt>
                <c:pt idx="12">
                  <c:v>72.703941866835848</c:v>
                </c:pt>
                <c:pt idx="13">
                  <c:v>80.077084157945137</c:v>
                </c:pt>
                <c:pt idx="14">
                  <c:v>14.714867617107943</c:v>
                </c:pt>
                <c:pt idx="15">
                  <c:v>74.287856071964015</c:v>
                </c:pt>
                <c:pt idx="16">
                  <c:v>45.810949822836896</c:v>
                </c:pt>
                <c:pt idx="17">
                  <c:v>60.162601626016269</c:v>
                </c:pt>
              </c:numCache>
            </c:numRef>
          </c:val>
          <c:extLst>
            <c:ext xmlns:c16="http://schemas.microsoft.com/office/drawing/2014/chart" uri="{C3380CC4-5D6E-409C-BE32-E72D297353CC}">
              <c16:uniqueId val="{00000000-2E39-4F4A-B7A2-1B1E8160752B}"/>
            </c:ext>
          </c:extLst>
        </c:ser>
        <c:ser>
          <c:idx val="1"/>
          <c:order val="1"/>
          <c:tx>
            <c:strRef>
              <c:f>'Graphs % IE (19e)'!$H$104</c:f>
              <c:strCache>
                <c:ptCount val="1"/>
                <c:pt idx="0">
                  <c:v>Formal sector</c:v>
                </c:pt>
              </c:strCache>
            </c:strRef>
          </c:tx>
          <c:spPr>
            <a:solidFill>
              <a:schemeClr val="accent5"/>
            </a:solidFill>
            <a:ln>
              <a:noFill/>
            </a:ln>
            <a:effectLst/>
          </c:spPr>
          <c:invertIfNegative val="0"/>
          <c:cat>
            <c:multiLvlStrRef>
              <c:f>'Graphs % IE (19e)'!$D$105:$F$122</c:f>
              <c:multiLvlStrCache>
                <c:ptCount val="18"/>
                <c:lvl>
                  <c:pt idx="0">
                    <c:v>Myanmar</c:v>
                  </c:pt>
                  <c:pt idx="1">
                    <c:v>Nepal</c:v>
                  </c:pt>
                  <c:pt idx="2">
                    <c:v>Afghanistan</c:v>
                  </c:pt>
                  <c:pt idx="3">
                    <c:v>Kiribati</c:v>
                  </c:pt>
                  <c:pt idx="4">
                    <c:v>Viet Nam</c:v>
                  </c:pt>
                  <c:pt idx="5">
                    <c:v>Timor Leste</c:v>
                  </c:pt>
                  <c:pt idx="6">
                    <c:v>Lao PDR</c:v>
                  </c:pt>
                  <c:pt idx="7">
                    <c:v> Cambodia</c:v>
                  </c:pt>
                  <c:pt idx="8">
                    <c:v>Vanuatu</c:v>
                  </c:pt>
                  <c:pt idx="9">
                    <c:v>Tuvalu</c:v>
                  </c:pt>
                  <c:pt idx="10">
                    <c:v>Cook Islands</c:v>
                  </c:pt>
                  <c:pt idx="11">
                    <c:v>Wallis &amp; Futuma</c:v>
                  </c:pt>
                  <c:pt idx="12">
                    <c:v>Maldives</c:v>
                  </c:pt>
                  <c:pt idx="13">
                    <c:v>Mongolia</c:v>
                  </c:pt>
                  <c:pt idx="14">
                    <c:v>Marshall Islands</c:v>
                  </c:pt>
                  <c:pt idx="15">
                    <c:v>Tonga</c:v>
                  </c:pt>
                  <c:pt idx="16">
                    <c:v> Brunei Darussalam</c:v>
                  </c:pt>
                  <c:pt idx="17">
                    <c:v>Nauru</c:v>
                  </c:pt>
                </c:lvl>
                <c:lvl>
                  <c:pt idx="0">
                    <c:v>Low &amp; Lower-middle-income</c:v>
                  </c:pt>
                  <c:pt idx="9">
                    <c:v>Upper-middle-income</c:v>
                  </c:pt>
                  <c:pt idx="16">
                    <c:v>High-income</c:v>
                  </c:pt>
                </c:lvl>
              </c:multiLvlStrCache>
            </c:multiLvlStrRef>
          </c:cat>
          <c:val>
            <c:numRef>
              <c:f>'Graphs % IE (19e)'!$H$105:$H$122</c:f>
              <c:numCache>
                <c:formatCode>0.0</c:formatCode>
                <c:ptCount val="18"/>
                <c:pt idx="0">
                  <c:v>0</c:v>
                </c:pt>
                <c:pt idx="1">
                  <c:v>0.26646871847579895</c:v>
                </c:pt>
                <c:pt idx="2">
                  <c:v>0</c:v>
                </c:pt>
                <c:pt idx="3">
                  <c:v>5.1866534522629664</c:v>
                </c:pt>
                <c:pt idx="4">
                  <c:v>0</c:v>
                </c:pt>
                <c:pt idx="5">
                  <c:v>0</c:v>
                </c:pt>
                <c:pt idx="6">
                  <c:v>0</c:v>
                </c:pt>
                <c:pt idx="7">
                  <c:v>0</c:v>
                </c:pt>
                <c:pt idx="8">
                  <c:v>0.14304070599073873</c:v>
                </c:pt>
                <c:pt idx="9">
                  <c:v>4.1237113402061851</c:v>
                </c:pt>
                <c:pt idx="10">
                  <c:v>0</c:v>
                </c:pt>
                <c:pt idx="11">
                  <c:v>1.3333333333333335</c:v>
                </c:pt>
                <c:pt idx="12">
                  <c:v>5.9344271749473743</c:v>
                </c:pt>
                <c:pt idx="13">
                  <c:v>0</c:v>
                </c:pt>
                <c:pt idx="14">
                  <c:v>3.4114052953156824</c:v>
                </c:pt>
                <c:pt idx="15">
                  <c:v>0</c:v>
                </c:pt>
                <c:pt idx="16">
                  <c:v>0</c:v>
                </c:pt>
                <c:pt idx="17">
                  <c:v>0</c:v>
                </c:pt>
              </c:numCache>
            </c:numRef>
          </c:val>
          <c:extLst>
            <c:ext xmlns:c16="http://schemas.microsoft.com/office/drawing/2014/chart" uri="{C3380CC4-5D6E-409C-BE32-E72D297353CC}">
              <c16:uniqueId val="{00000001-2E39-4F4A-B7A2-1B1E8160752B}"/>
            </c:ext>
          </c:extLst>
        </c:ser>
        <c:ser>
          <c:idx val="2"/>
          <c:order val="2"/>
          <c:tx>
            <c:strRef>
              <c:f>'Graphs % IE (19e)'!$I$104</c:f>
              <c:strCache>
                <c:ptCount val="1"/>
                <c:pt idx="0">
                  <c:v>Households</c:v>
                </c:pt>
              </c:strCache>
            </c:strRef>
          </c:tx>
          <c:spPr>
            <a:solidFill>
              <a:schemeClr val="accent6"/>
            </a:solidFill>
            <a:ln>
              <a:noFill/>
            </a:ln>
            <a:effectLst/>
          </c:spPr>
          <c:invertIfNegative val="0"/>
          <c:cat>
            <c:multiLvlStrRef>
              <c:f>'Graphs % IE (19e)'!$D$105:$F$122</c:f>
              <c:multiLvlStrCache>
                <c:ptCount val="18"/>
                <c:lvl>
                  <c:pt idx="0">
                    <c:v>Myanmar</c:v>
                  </c:pt>
                  <c:pt idx="1">
                    <c:v>Nepal</c:v>
                  </c:pt>
                  <c:pt idx="2">
                    <c:v>Afghanistan</c:v>
                  </c:pt>
                  <c:pt idx="3">
                    <c:v>Kiribati</c:v>
                  </c:pt>
                  <c:pt idx="4">
                    <c:v>Viet Nam</c:v>
                  </c:pt>
                  <c:pt idx="5">
                    <c:v>Timor Leste</c:v>
                  </c:pt>
                  <c:pt idx="6">
                    <c:v>Lao PDR</c:v>
                  </c:pt>
                  <c:pt idx="7">
                    <c:v> Cambodia</c:v>
                  </c:pt>
                  <c:pt idx="8">
                    <c:v>Vanuatu</c:v>
                  </c:pt>
                  <c:pt idx="9">
                    <c:v>Tuvalu</c:v>
                  </c:pt>
                  <c:pt idx="10">
                    <c:v>Cook Islands</c:v>
                  </c:pt>
                  <c:pt idx="11">
                    <c:v>Wallis &amp; Futuma</c:v>
                  </c:pt>
                  <c:pt idx="12">
                    <c:v>Maldives</c:v>
                  </c:pt>
                  <c:pt idx="13">
                    <c:v>Mongolia</c:v>
                  </c:pt>
                  <c:pt idx="14">
                    <c:v>Marshall Islands</c:v>
                  </c:pt>
                  <c:pt idx="15">
                    <c:v>Tonga</c:v>
                  </c:pt>
                  <c:pt idx="16">
                    <c:v> Brunei Darussalam</c:v>
                  </c:pt>
                  <c:pt idx="17">
                    <c:v>Nauru</c:v>
                  </c:pt>
                </c:lvl>
                <c:lvl>
                  <c:pt idx="0">
                    <c:v>Low &amp; Lower-middle-income</c:v>
                  </c:pt>
                  <c:pt idx="9">
                    <c:v>Upper-middle-income</c:v>
                  </c:pt>
                  <c:pt idx="16">
                    <c:v>High-income</c:v>
                  </c:pt>
                </c:lvl>
              </c:multiLvlStrCache>
            </c:multiLvlStrRef>
          </c:cat>
          <c:val>
            <c:numRef>
              <c:f>'Graphs % IE (19e)'!$I$105:$I$122</c:f>
              <c:numCache>
                <c:formatCode>0.0</c:formatCode>
                <c:ptCount val="18"/>
                <c:pt idx="0">
                  <c:v>1.07481816753627</c:v>
                </c:pt>
                <c:pt idx="1">
                  <c:v>0.50944298521098608</c:v>
                </c:pt>
                <c:pt idx="2">
                  <c:v>7.9665506863630648</c:v>
                </c:pt>
                <c:pt idx="3">
                  <c:v>49.256689791873143</c:v>
                </c:pt>
                <c:pt idx="4">
                  <c:v>0.39148159219483764</c:v>
                </c:pt>
                <c:pt idx="5">
                  <c:v>28.664970395649185</c:v>
                </c:pt>
                <c:pt idx="6">
                  <c:v>60.037570548877405</c:v>
                </c:pt>
                <c:pt idx="7">
                  <c:v>1.9691632046424186</c:v>
                </c:pt>
                <c:pt idx="8">
                  <c:v>6.5241108444250493</c:v>
                </c:pt>
                <c:pt idx="9">
                  <c:v>4.1237113402061851</c:v>
                </c:pt>
                <c:pt idx="10">
                  <c:v>2.2807017543859649</c:v>
                </c:pt>
                <c:pt idx="11">
                  <c:v>1.3333333333333335</c:v>
                </c:pt>
                <c:pt idx="12">
                  <c:v>0.80452146832376936</c:v>
                </c:pt>
                <c:pt idx="13">
                  <c:v>1.6803285032273185</c:v>
                </c:pt>
                <c:pt idx="14">
                  <c:v>75.610997963340125</c:v>
                </c:pt>
                <c:pt idx="15">
                  <c:v>23.669415292353825</c:v>
                </c:pt>
                <c:pt idx="16">
                  <c:v>2.3545548062635731</c:v>
                </c:pt>
                <c:pt idx="17">
                  <c:v>2.4390243902439024</c:v>
                </c:pt>
              </c:numCache>
            </c:numRef>
          </c:val>
          <c:extLst>
            <c:ext xmlns:c16="http://schemas.microsoft.com/office/drawing/2014/chart" uri="{C3380CC4-5D6E-409C-BE32-E72D297353CC}">
              <c16:uniqueId val="{00000002-2E39-4F4A-B7A2-1B1E8160752B}"/>
            </c:ext>
          </c:extLst>
        </c:ser>
        <c:dLbls>
          <c:showLegendKey val="0"/>
          <c:showVal val="0"/>
          <c:showCatName val="0"/>
          <c:showSerName val="0"/>
          <c:showPercent val="0"/>
          <c:showBubbleSize val="0"/>
        </c:dLbls>
        <c:gapWidth val="30"/>
        <c:overlap val="100"/>
        <c:axId val="707849656"/>
        <c:axId val="707852008"/>
      </c:barChart>
      <c:barChart>
        <c:barDir val="bar"/>
        <c:grouping val="stacked"/>
        <c:varyColors val="0"/>
        <c:ser>
          <c:idx val="3"/>
          <c:order val="3"/>
          <c:tx>
            <c:strRef>
              <c:f>'Graphs % IE (19e)'!$J$104</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0000"/>
                    </a:solidFill>
                    <a:latin typeface="+mn-lt"/>
                    <a:ea typeface="+mn-ea"/>
                    <a:cs typeface="+mn-cs"/>
                  </a:defRPr>
                </a:pPr>
                <a:endParaRPr lang="en-CH"/>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'Graphs % IE (19e)'!$D$105:$F$122</c:f>
              <c:multiLvlStrCache>
                <c:ptCount val="18"/>
                <c:lvl>
                  <c:pt idx="0">
                    <c:v>Myanmar</c:v>
                  </c:pt>
                  <c:pt idx="1">
                    <c:v>Nepal</c:v>
                  </c:pt>
                  <c:pt idx="2">
                    <c:v>Afghanistan</c:v>
                  </c:pt>
                  <c:pt idx="3">
                    <c:v>Kiribati</c:v>
                  </c:pt>
                  <c:pt idx="4">
                    <c:v>Viet Nam</c:v>
                  </c:pt>
                  <c:pt idx="5">
                    <c:v>Timor Leste</c:v>
                  </c:pt>
                  <c:pt idx="6">
                    <c:v>Lao PDR</c:v>
                  </c:pt>
                  <c:pt idx="7">
                    <c:v> Cambodia</c:v>
                  </c:pt>
                  <c:pt idx="8">
                    <c:v>Vanuatu</c:v>
                  </c:pt>
                  <c:pt idx="9">
                    <c:v>Tuvalu</c:v>
                  </c:pt>
                  <c:pt idx="10">
                    <c:v>Cook Islands</c:v>
                  </c:pt>
                  <c:pt idx="11">
                    <c:v>Wallis &amp; Futuma</c:v>
                  </c:pt>
                  <c:pt idx="12">
                    <c:v>Maldives</c:v>
                  </c:pt>
                  <c:pt idx="13">
                    <c:v>Mongolia</c:v>
                  </c:pt>
                  <c:pt idx="14">
                    <c:v>Marshall Islands</c:v>
                  </c:pt>
                  <c:pt idx="15">
                    <c:v>Tonga</c:v>
                  </c:pt>
                  <c:pt idx="16">
                    <c:v> Brunei Darussalam</c:v>
                  </c:pt>
                  <c:pt idx="17">
                    <c:v>Nauru</c:v>
                  </c:pt>
                </c:lvl>
                <c:lvl>
                  <c:pt idx="0">
                    <c:v>Low &amp; Lower-middle-income</c:v>
                  </c:pt>
                  <c:pt idx="9">
                    <c:v>Upper-middle-income</c:v>
                  </c:pt>
                  <c:pt idx="16">
                    <c:v>High-income</c:v>
                  </c:pt>
                </c:lvl>
              </c:multiLvlStrCache>
            </c:multiLvlStrRef>
          </c:cat>
          <c:val>
            <c:numRef>
              <c:f>'Graphs % IE (19e)'!$J$105:$J$122</c:f>
              <c:numCache>
                <c:formatCode>0.0</c:formatCode>
                <c:ptCount val="18"/>
                <c:pt idx="0">
                  <c:v>70.595554116513483</c:v>
                </c:pt>
                <c:pt idx="1">
                  <c:v>73.029975351643529</c:v>
                </c:pt>
                <c:pt idx="2">
                  <c:v>84.428003775098119</c:v>
                </c:pt>
                <c:pt idx="3">
                  <c:v>84.621737694086562</c:v>
                </c:pt>
                <c:pt idx="4">
                  <c:v>90.392517568581212</c:v>
                </c:pt>
                <c:pt idx="5">
                  <c:v>93.109602421406777</c:v>
                </c:pt>
                <c:pt idx="6">
                  <c:v>95.64452883343327</c:v>
                </c:pt>
                <c:pt idx="7">
                  <c:v>96.015448781785096</c:v>
                </c:pt>
                <c:pt idx="8">
                  <c:v>96.399738162775478</c:v>
                </c:pt>
                <c:pt idx="9">
                  <c:v>24.742268041237111</c:v>
                </c:pt>
                <c:pt idx="10">
                  <c:v>71.403508771929822</c:v>
                </c:pt>
                <c:pt idx="11">
                  <c:v>76.999999999999986</c:v>
                </c:pt>
                <c:pt idx="12">
                  <c:v>79.442890510106992</c:v>
                </c:pt>
                <c:pt idx="13">
                  <c:v>81.757412661172452</c:v>
                </c:pt>
                <c:pt idx="14">
                  <c:v>93.737270875763755</c:v>
                </c:pt>
                <c:pt idx="15">
                  <c:v>97.957271364317847</c:v>
                </c:pt>
                <c:pt idx="16">
                  <c:v>48.165504629100468</c:v>
                </c:pt>
                <c:pt idx="17">
                  <c:v>62.60162601626017</c:v>
                </c:pt>
              </c:numCache>
            </c:numRef>
          </c:val>
          <c:extLst>
            <c:ext xmlns:c16="http://schemas.microsoft.com/office/drawing/2014/chart" uri="{C3380CC4-5D6E-409C-BE32-E72D297353CC}">
              <c16:uniqueId val="{00000003-2E39-4F4A-B7A2-1B1E8160752B}"/>
            </c:ext>
          </c:extLst>
        </c:ser>
        <c:dLbls>
          <c:showLegendKey val="0"/>
          <c:showVal val="0"/>
          <c:showCatName val="0"/>
          <c:showSerName val="0"/>
          <c:showPercent val="0"/>
          <c:showBubbleSize val="0"/>
        </c:dLbls>
        <c:gapWidth val="30"/>
        <c:overlap val="100"/>
        <c:axId val="486925832"/>
        <c:axId val="486933704"/>
      </c:barChart>
      <c:catAx>
        <c:axId val="707849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CH"/>
          </a:p>
        </c:txPr>
        <c:crossAx val="707852008"/>
        <c:crosses val="autoZero"/>
        <c:auto val="1"/>
        <c:lblAlgn val="ctr"/>
        <c:lblOffset val="100"/>
        <c:tickLblSkip val="1"/>
        <c:noMultiLvlLbl val="0"/>
      </c:catAx>
      <c:valAx>
        <c:axId val="707852008"/>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 informal employment</a:t>
                </a:r>
              </a:p>
            </c:rich>
          </c:tx>
          <c:layout>
            <c:manualLayout>
              <c:xMode val="edge"/>
              <c:yMode val="edge"/>
              <c:x val="0.40237130691205159"/>
              <c:y val="0.86124558783600325"/>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CH"/>
          </a:p>
        </c:txPr>
        <c:crossAx val="707849656"/>
        <c:crosses val="autoZero"/>
        <c:crossBetween val="between"/>
      </c:valAx>
      <c:valAx>
        <c:axId val="486933704"/>
        <c:scaling>
          <c:orientation val="minMax"/>
        </c:scaling>
        <c:delete val="0"/>
        <c:axPos val="t"/>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300" b="0" i="0" u="none" strike="noStrike" kern="1200" baseline="0">
                <a:solidFill>
                  <a:schemeClr val="bg1"/>
                </a:solidFill>
                <a:latin typeface="+mn-lt"/>
                <a:ea typeface="+mn-ea"/>
                <a:cs typeface="+mn-cs"/>
              </a:defRPr>
            </a:pPr>
            <a:endParaRPr lang="en-CH"/>
          </a:p>
        </c:txPr>
        <c:crossAx val="486925832"/>
        <c:crosses val="max"/>
        <c:crossBetween val="between"/>
      </c:valAx>
      <c:catAx>
        <c:axId val="486925832"/>
        <c:scaling>
          <c:orientation val="minMax"/>
        </c:scaling>
        <c:delete val="1"/>
        <c:axPos val="l"/>
        <c:numFmt formatCode="General" sourceLinked="1"/>
        <c:majorTickMark val="out"/>
        <c:minorTickMark val="none"/>
        <c:tickLblPos val="nextTo"/>
        <c:crossAx val="486933704"/>
        <c:crosses val="autoZero"/>
        <c:auto val="1"/>
        <c:lblAlgn val="ctr"/>
        <c:lblOffset val="100"/>
        <c:noMultiLvlLbl val="0"/>
      </c:catAx>
    </c:plotArea>
    <c:legend>
      <c:legendPos val="b"/>
      <c:legendEntry>
        <c:idx val="3"/>
        <c:txPr>
          <a:bodyPr rot="0" spcFirstLastPara="1" vertOverflow="ellipsis" vert="horz" wrap="square" anchor="ctr" anchorCtr="1"/>
          <a:lstStyle/>
          <a:p>
            <a:pPr>
              <a:defRPr sz="1100" b="1" i="0" u="none" strike="noStrike" kern="1200" baseline="0">
                <a:solidFill>
                  <a:srgbClr val="FF0000"/>
                </a:solidFill>
                <a:latin typeface="+mn-lt"/>
                <a:ea typeface="+mn-ea"/>
                <a:cs typeface="+mn-cs"/>
              </a:defRPr>
            </a:pPr>
            <a:endParaRPr lang="en-CH"/>
          </a:p>
        </c:txPr>
      </c:legendEntry>
      <c:layout>
        <c:manualLayout>
          <c:xMode val="edge"/>
          <c:yMode val="edge"/>
          <c:x val="0"/>
          <c:y val="0.93826514104750036"/>
          <c:w val="0.99739701303080186"/>
          <c:h val="6.1734858952499527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9525" cap="flat" cmpd="sng" algn="ctr">
      <a:solidFill>
        <a:schemeClr val="accent5"/>
      </a:solidFill>
      <a:round/>
    </a:ln>
    <a:effectLst/>
  </c:spPr>
  <c:txPr>
    <a:bodyPr/>
    <a:lstStyle/>
    <a:p>
      <a:pPr>
        <a:defRPr/>
      </a:pPr>
      <a:endParaRPr lang="en-CH"/>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355511811023624"/>
          <c:y val="5.0925925925925923E-2"/>
          <c:w val="0.55009659057101479"/>
          <c:h val="0.80210346257540943"/>
        </c:manualLayout>
      </c:layout>
      <c:barChart>
        <c:barDir val="bar"/>
        <c:grouping val="stacked"/>
        <c:varyColors val="0"/>
        <c:ser>
          <c:idx val="0"/>
          <c:order val="0"/>
          <c:tx>
            <c:strRef>
              <c:f>'Graphs % IE (19e)'!$G$137</c:f>
              <c:strCache>
                <c:ptCount val="1"/>
                <c:pt idx="0">
                  <c:v>Informal sector</c:v>
                </c:pt>
              </c:strCache>
            </c:strRef>
          </c:tx>
          <c:spPr>
            <a:solidFill>
              <a:schemeClr val="accent1">
                <a:lumMod val="40000"/>
                <a:lumOff val="60000"/>
              </a:schemeClr>
            </a:solidFill>
            <a:ln>
              <a:noFill/>
            </a:ln>
            <a:effectLst/>
          </c:spPr>
          <c:invertIfNegative val="0"/>
          <c:cat>
            <c:multiLvlStrRef>
              <c:f>'Graphs % IE (19e)'!$D$138:$F$155</c:f>
              <c:multiLvlStrCache>
                <c:ptCount val="18"/>
                <c:lvl>
                  <c:pt idx="0">
                    <c:v>Myanmar</c:v>
                  </c:pt>
                  <c:pt idx="1">
                    <c:v>Viet Nam</c:v>
                  </c:pt>
                  <c:pt idx="2">
                    <c:v>Kiribati</c:v>
                  </c:pt>
                  <c:pt idx="3">
                    <c:v>Lao PDR</c:v>
                  </c:pt>
                  <c:pt idx="4">
                    <c:v>Nepal</c:v>
                  </c:pt>
                  <c:pt idx="5">
                    <c:v>Vanuatu</c:v>
                  </c:pt>
                  <c:pt idx="6">
                    <c:v>Afghanistan</c:v>
                  </c:pt>
                  <c:pt idx="7">
                    <c:v> Cambodia</c:v>
                  </c:pt>
                  <c:pt idx="8">
                    <c:v>Timor Leste</c:v>
                  </c:pt>
                  <c:pt idx="9">
                    <c:v>Cook Islands</c:v>
                  </c:pt>
                  <c:pt idx="10">
                    <c:v>Wallis &amp; Futuma</c:v>
                  </c:pt>
                  <c:pt idx="11">
                    <c:v>Maldives</c:v>
                  </c:pt>
                  <c:pt idx="12">
                    <c:v>Marshall Islands</c:v>
                  </c:pt>
                  <c:pt idx="13">
                    <c:v>Tuvalu</c:v>
                  </c:pt>
                  <c:pt idx="14">
                    <c:v>Tonga</c:v>
                  </c:pt>
                  <c:pt idx="15">
                    <c:v>Mongolia</c:v>
                  </c:pt>
                  <c:pt idx="16">
                    <c:v>Nauru</c:v>
                  </c:pt>
                  <c:pt idx="17">
                    <c:v> Brunei Darussalam</c:v>
                  </c:pt>
                </c:lvl>
                <c:lvl>
                  <c:pt idx="0">
                    <c:v>Low &amp; Lower-middle-income</c:v>
                  </c:pt>
                  <c:pt idx="9">
                    <c:v>Upper-middle-income</c:v>
                  </c:pt>
                  <c:pt idx="16">
                    <c:v>High-income</c:v>
                  </c:pt>
                </c:lvl>
              </c:multiLvlStrCache>
            </c:multiLvlStrRef>
          </c:cat>
          <c:val>
            <c:numRef>
              <c:f>'Graphs % IE (19e)'!$G$138:$G$155</c:f>
              <c:numCache>
                <c:formatCode>0.0</c:formatCode>
                <c:ptCount val="18"/>
                <c:pt idx="0">
                  <c:v>56.395298563029137</c:v>
                </c:pt>
                <c:pt idx="1">
                  <c:v>86.490573485514403</c:v>
                </c:pt>
                <c:pt idx="2">
                  <c:v>17.878077373974207</c:v>
                </c:pt>
                <c:pt idx="3">
                  <c:v>25.003234822214171</c:v>
                </c:pt>
                <c:pt idx="4">
                  <c:v>62.163267611762926</c:v>
                </c:pt>
                <c:pt idx="5">
                  <c:v>58.159838817998654</c:v>
                </c:pt>
                <c:pt idx="6">
                  <c:v>50.594455458030211</c:v>
                </c:pt>
                <c:pt idx="7">
                  <c:v>97.107523283400496</c:v>
                </c:pt>
                <c:pt idx="8">
                  <c:v>55.429497568881679</c:v>
                </c:pt>
                <c:pt idx="9">
                  <c:v>74.584323040380056</c:v>
                </c:pt>
                <c:pt idx="10">
                  <c:v>32.098765432098766</c:v>
                </c:pt>
                <c:pt idx="11">
                  <c:v>47.47126436781609</c:v>
                </c:pt>
                <c:pt idx="12">
                  <c:v>17.924528301886792</c:v>
                </c:pt>
                <c:pt idx="13">
                  <c:v>16</c:v>
                </c:pt>
                <c:pt idx="14">
                  <c:v>65.655737704918039</c:v>
                </c:pt>
                <c:pt idx="15">
                  <c:v>6.9169960474308301</c:v>
                </c:pt>
                <c:pt idx="16">
                  <c:v>78.571428571428569</c:v>
                </c:pt>
                <c:pt idx="17">
                  <c:v>30.431705590941259</c:v>
                </c:pt>
              </c:numCache>
            </c:numRef>
          </c:val>
          <c:extLst>
            <c:ext xmlns:c16="http://schemas.microsoft.com/office/drawing/2014/chart" uri="{C3380CC4-5D6E-409C-BE32-E72D297353CC}">
              <c16:uniqueId val="{00000000-ADDD-4F9F-831D-D1FC6002108F}"/>
            </c:ext>
          </c:extLst>
        </c:ser>
        <c:ser>
          <c:idx val="1"/>
          <c:order val="1"/>
          <c:tx>
            <c:strRef>
              <c:f>'Graphs % IE (19e)'!$H$137</c:f>
              <c:strCache>
                <c:ptCount val="1"/>
                <c:pt idx="0">
                  <c:v>Formal sector</c:v>
                </c:pt>
              </c:strCache>
            </c:strRef>
          </c:tx>
          <c:spPr>
            <a:solidFill>
              <a:schemeClr val="accent5"/>
            </a:solidFill>
            <a:ln>
              <a:noFill/>
            </a:ln>
            <a:effectLst/>
          </c:spPr>
          <c:invertIfNegative val="0"/>
          <c:cat>
            <c:multiLvlStrRef>
              <c:f>'Graphs % IE (19e)'!$D$138:$F$155</c:f>
              <c:multiLvlStrCache>
                <c:ptCount val="18"/>
                <c:lvl>
                  <c:pt idx="0">
                    <c:v>Myanmar</c:v>
                  </c:pt>
                  <c:pt idx="1">
                    <c:v>Viet Nam</c:v>
                  </c:pt>
                  <c:pt idx="2">
                    <c:v>Kiribati</c:v>
                  </c:pt>
                  <c:pt idx="3">
                    <c:v>Lao PDR</c:v>
                  </c:pt>
                  <c:pt idx="4">
                    <c:v>Nepal</c:v>
                  </c:pt>
                  <c:pt idx="5">
                    <c:v>Vanuatu</c:v>
                  </c:pt>
                  <c:pt idx="6">
                    <c:v>Afghanistan</c:v>
                  </c:pt>
                  <c:pt idx="7">
                    <c:v> Cambodia</c:v>
                  </c:pt>
                  <c:pt idx="8">
                    <c:v>Timor Leste</c:v>
                  </c:pt>
                  <c:pt idx="9">
                    <c:v>Cook Islands</c:v>
                  </c:pt>
                  <c:pt idx="10">
                    <c:v>Wallis &amp; Futuma</c:v>
                  </c:pt>
                  <c:pt idx="11">
                    <c:v>Maldives</c:v>
                  </c:pt>
                  <c:pt idx="12">
                    <c:v>Marshall Islands</c:v>
                  </c:pt>
                  <c:pt idx="13">
                    <c:v>Tuvalu</c:v>
                  </c:pt>
                  <c:pt idx="14">
                    <c:v>Tonga</c:v>
                  </c:pt>
                  <c:pt idx="15">
                    <c:v>Mongolia</c:v>
                  </c:pt>
                  <c:pt idx="16">
                    <c:v>Nauru</c:v>
                  </c:pt>
                  <c:pt idx="17">
                    <c:v> Brunei Darussalam</c:v>
                  </c:pt>
                </c:lvl>
                <c:lvl>
                  <c:pt idx="0">
                    <c:v>Low &amp; Lower-middle-income</c:v>
                  </c:pt>
                  <c:pt idx="9">
                    <c:v>Upper-middle-income</c:v>
                  </c:pt>
                  <c:pt idx="16">
                    <c:v>High-income</c:v>
                  </c:pt>
                </c:lvl>
              </c:multiLvlStrCache>
            </c:multiLvlStrRef>
          </c:cat>
          <c:val>
            <c:numRef>
              <c:f>'Graphs % IE (19e)'!$H$138:$H$155</c:f>
              <c:numCache>
                <c:formatCode>0.0</c:formatCode>
                <c:ptCount val="18"/>
                <c:pt idx="0">
                  <c:v>41.357678747293086</c:v>
                </c:pt>
                <c:pt idx="1">
                  <c:v>13.490298351802657</c:v>
                </c:pt>
                <c:pt idx="2">
                  <c:v>40.386869871043373</c:v>
                </c:pt>
                <c:pt idx="3">
                  <c:v>4.4169556441177997</c:v>
                </c:pt>
                <c:pt idx="4">
                  <c:v>37.122575192059855</c:v>
                </c:pt>
                <c:pt idx="5">
                  <c:v>15.916722632639354</c:v>
                </c:pt>
                <c:pt idx="6">
                  <c:v>7.0973030211429933</c:v>
                </c:pt>
                <c:pt idx="7">
                  <c:v>0.84109981257811472</c:v>
                </c:pt>
                <c:pt idx="8">
                  <c:v>1.8023808193148159</c:v>
                </c:pt>
                <c:pt idx="9">
                  <c:v>22.327790973871732</c:v>
                </c:pt>
                <c:pt idx="10">
                  <c:v>67.901234567901241</c:v>
                </c:pt>
                <c:pt idx="11">
                  <c:v>52.1264367816092</c:v>
                </c:pt>
                <c:pt idx="12">
                  <c:v>24.056603773584907</c:v>
                </c:pt>
                <c:pt idx="13">
                  <c:v>80</c:v>
                </c:pt>
                <c:pt idx="14">
                  <c:v>16.721311475409838</c:v>
                </c:pt>
                <c:pt idx="15">
                  <c:v>93.280632411067202</c:v>
                </c:pt>
                <c:pt idx="16">
                  <c:v>21.428571428571427</c:v>
                </c:pt>
                <c:pt idx="17">
                  <c:v>69.568294409058737</c:v>
                </c:pt>
              </c:numCache>
            </c:numRef>
          </c:val>
          <c:extLst>
            <c:ext xmlns:c16="http://schemas.microsoft.com/office/drawing/2014/chart" uri="{C3380CC4-5D6E-409C-BE32-E72D297353CC}">
              <c16:uniqueId val="{00000001-ADDD-4F9F-831D-D1FC6002108F}"/>
            </c:ext>
          </c:extLst>
        </c:ser>
        <c:ser>
          <c:idx val="2"/>
          <c:order val="2"/>
          <c:tx>
            <c:strRef>
              <c:f>'Graphs % IE (19e)'!$I$137</c:f>
              <c:strCache>
                <c:ptCount val="1"/>
                <c:pt idx="0">
                  <c:v>Households</c:v>
                </c:pt>
              </c:strCache>
            </c:strRef>
          </c:tx>
          <c:spPr>
            <a:solidFill>
              <a:schemeClr val="accent6"/>
            </a:solidFill>
            <a:ln>
              <a:noFill/>
            </a:ln>
            <a:effectLst/>
          </c:spPr>
          <c:invertIfNegative val="0"/>
          <c:cat>
            <c:multiLvlStrRef>
              <c:f>'Graphs % IE (19e)'!$D$138:$F$155</c:f>
              <c:multiLvlStrCache>
                <c:ptCount val="18"/>
                <c:lvl>
                  <c:pt idx="0">
                    <c:v>Myanmar</c:v>
                  </c:pt>
                  <c:pt idx="1">
                    <c:v>Viet Nam</c:v>
                  </c:pt>
                  <c:pt idx="2">
                    <c:v>Kiribati</c:v>
                  </c:pt>
                  <c:pt idx="3">
                    <c:v>Lao PDR</c:v>
                  </c:pt>
                  <c:pt idx="4">
                    <c:v>Nepal</c:v>
                  </c:pt>
                  <c:pt idx="5">
                    <c:v>Vanuatu</c:v>
                  </c:pt>
                  <c:pt idx="6">
                    <c:v>Afghanistan</c:v>
                  </c:pt>
                  <c:pt idx="7">
                    <c:v> Cambodia</c:v>
                  </c:pt>
                  <c:pt idx="8">
                    <c:v>Timor Leste</c:v>
                  </c:pt>
                  <c:pt idx="9">
                    <c:v>Cook Islands</c:v>
                  </c:pt>
                  <c:pt idx="10">
                    <c:v>Wallis &amp; Futuma</c:v>
                  </c:pt>
                  <c:pt idx="11">
                    <c:v>Maldives</c:v>
                  </c:pt>
                  <c:pt idx="12">
                    <c:v>Marshall Islands</c:v>
                  </c:pt>
                  <c:pt idx="13">
                    <c:v>Tuvalu</c:v>
                  </c:pt>
                  <c:pt idx="14">
                    <c:v>Tonga</c:v>
                  </c:pt>
                  <c:pt idx="15">
                    <c:v>Mongolia</c:v>
                  </c:pt>
                  <c:pt idx="16">
                    <c:v>Nauru</c:v>
                  </c:pt>
                  <c:pt idx="17">
                    <c:v> Brunei Darussalam</c:v>
                  </c:pt>
                </c:lvl>
                <c:lvl>
                  <c:pt idx="0">
                    <c:v>Low &amp; Lower-middle-income</c:v>
                  </c:pt>
                  <c:pt idx="9">
                    <c:v>Upper-middle-income</c:v>
                  </c:pt>
                  <c:pt idx="16">
                    <c:v>High-income</c:v>
                  </c:pt>
                </c:lvl>
              </c:multiLvlStrCache>
            </c:multiLvlStrRef>
          </c:cat>
          <c:val>
            <c:numRef>
              <c:f>'Graphs % IE (19e)'!$I$138:$I$155</c:f>
              <c:numCache>
                <c:formatCode>0.0</c:formatCode>
                <c:ptCount val="18"/>
                <c:pt idx="0">
                  <c:v>2.2470226896777694</c:v>
                </c:pt>
                <c:pt idx="1">
                  <c:v>1.9128162682932069E-2</c:v>
                </c:pt>
                <c:pt idx="2">
                  <c:v>41.735052754982419</c:v>
                </c:pt>
                <c:pt idx="3">
                  <c:v>70.579809533668026</c:v>
                </c:pt>
                <c:pt idx="4">
                  <c:v>0.71415719617721396</c:v>
                </c:pt>
                <c:pt idx="5">
                  <c:v>25.92343854936199</c:v>
                </c:pt>
                <c:pt idx="6">
                  <c:v>42.308241520826805</c:v>
                </c:pt>
                <c:pt idx="7">
                  <c:v>2.0514838189587983</c:v>
                </c:pt>
                <c:pt idx="8">
                  <c:v>42.770916000670653</c:v>
                </c:pt>
                <c:pt idx="9">
                  <c:v>3.0878859857482186</c:v>
                </c:pt>
                <c:pt idx="10">
                  <c:v>0</c:v>
                </c:pt>
                <c:pt idx="11">
                  <c:v>0.40229885057471265</c:v>
                </c:pt>
                <c:pt idx="12">
                  <c:v>58.018867924528308</c:v>
                </c:pt>
                <c:pt idx="13">
                  <c:v>4</c:v>
                </c:pt>
                <c:pt idx="14">
                  <c:v>17.704918032786885</c:v>
                </c:pt>
                <c:pt idx="15">
                  <c:v>0</c:v>
                </c:pt>
                <c:pt idx="16">
                  <c:v>0</c:v>
                </c:pt>
                <c:pt idx="17">
                  <c:v>0</c:v>
                </c:pt>
              </c:numCache>
            </c:numRef>
          </c:val>
          <c:extLst>
            <c:ext xmlns:c16="http://schemas.microsoft.com/office/drawing/2014/chart" uri="{C3380CC4-5D6E-409C-BE32-E72D297353CC}">
              <c16:uniqueId val="{00000002-ADDD-4F9F-831D-D1FC6002108F}"/>
            </c:ext>
          </c:extLst>
        </c:ser>
        <c:dLbls>
          <c:showLegendKey val="0"/>
          <c:showVal val="0"/>
          <c:showCatName val="0"/>
          <c:showSerName val="0"/>
          <c:showPercent val="0"/>
          <c:showBubbleSize val="0"/>
        </c:dLbls>
        <c:gapWidth val="30"/>
        <c:overlap val="100"/>
        <c:axId val="707849656"/>
        <c:axId val="707852008"/>
      </c:barChart>
      <c:barChart>
        <c:barDir val="bar"/>
        <c:grouping val="stacked"/>
        <c:varyColors val="0"/>
        <c:ser>
          <c:idx val="3"/>
          <c:order val="3"/>
          <c:tx>
            <c:strRef>
              <c:f>'Graphs % IE (19e)'!$J$137</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0000"/>
                    </a:solidFill>
                    <a:latin typeface="+mn-lt"/>
                    <a:ea typeface="+mn-ea"/>
                    <a:cs typeface="+mn-cs"/>
                  </a:defRPr>
                </a:pPr>
                <a:endParaRPr lang="en-CH"/>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'Graphs % IE (19e)'!$D$138:$F$155</c:f>
              <c:multiLvlStrCache>
                <c:ptCount val="18"/>
                <c:lvl>
                  <c:pt idx="0">
                    <c:v>Myanmar</c:v>
                  </c:pt>
                  <c:pt idx="1">
                    <c:v>Viet Nam</c:v>
                  </c:pt>
                  <c:pt idx="2">
                    <c:v>Kiribati</c:v>
                  </c:pt>
                  <c:pt idx="3">
                    <c:v>Lao PDR</c:v>
                  </c:pt>
                  <c:pt idx="4">
                    <c:v>Nepal</c:v>
                  </c:pt>
                  <c:pt idx="5">
                    <c:v>Vanuatu</c:v>
                  </c:pt>
                  <c:pt idx="6">
                    <c:v>Afghanistan</c:v>
                  </c:pt>
                  <c:pt idx="7">
                    <c:v> Cambodia</c:v>
                  </c:pt>
                  <c:pt idx="8">
                    <c:v>Timor Leste</c:v>
                  </c:pt>
                  <c:pt idx="9">
                    <c:v>Cook Islands</c:v>
                  </c:pt>
                  <c:pt idx="10">
                    <c:v>Wallis &amp; Futuma</c:v>
                  </c:pt>
                  <c:pt idx="11">
                    <c:v>Maldives</c:v>
                  </c:pt>
                  <c:pt idx="12">
                    <c:v>Marshall Islands</c:v>
                  </c:pt>
                  <c:pt idx="13">
                    <c:v>Tuvalu</c:v>
                  </c:pt>
                  <c:pt idx="14">
                    <c:v>Tonga</c:v>
                  </c:pt>
                  <c:pt idx="15">
                    <c:v>Mongolia</c:v>
                  </c:pt>
                  <c:pt idx="16">
                    <c:v>Nauru</c:v>
                  </c:pt>
                  <c:pt idx="17">
                    <c:v> Brunei Darussalam</c:v>
                  </c:pt>
                </c:lvl>
                <c:lvl>
                  <c:pt idx="0">
                    <c:v>Low &amp; Lower-middle-income</c:v>
                  </c:pt>
                  <c:pt idx="9">
                    <c:v>Upper-middle-income</c:v>
                  </c:pt>
                  <c:pt idx="16">
                    <c:v>High-income</c:v>
                  </c:pt>
                </c:lvl>
              </c:multiLvlStrCache>
            </c:multiLvlStrRef>
          </c:cat>
          <c:val>
            <c:numRef>
              <c:f>'Graphs % IE (19e)'!$J$138:$J$155</c:f>
              <c:numCache>
                <c:formatCode>0</c:formatCode>
                <c:ptCount val="18"/>
                <c:pt idx="0">
                  <c:v>99.999999999999986</c:v>
                </c:pt>
                <c:pt idx="1">
                  <c:v>100</c:v>
                </c:pt>
                <c:pt idx="2">
                  <c:v>100</c:v>
                </c:pt>
                <c:pt idx="3">
                  <c:v>100</c:v>
                </c:pt>
                <c:pt idx="4">
                  <c:v>100</c:v>
                </c:pt>
                <c:pt idx="5">
                  <c:v>100</c:v>
                </c:pt>
                <c:pt idx="6">
                  <c:v>100</c:v>
                </c:pt>
                <c:pt idx="7">
                  <c:v>100.0001069149374</c:v>
                </c:pt>
                <c:pt idx="8">
                  <c:v>100.00279438886714</c:v>
                </c:pt>
                <c:pt idx="9">
                  <c:v>100</c:v>
                </c:pt>
                <c:pt idx="10">
                  <c:v>100</c:v>
                </c:pt>
                <c:pt idx="11">
                  <c:v>100</c:v>
                </c:pt>
                <c:pt idx="12">
                  <c:v>100</c:v>
                </c:pt>
                <c:pt idx="13">
                  <c:v>100</c:v>
                </c:pt>
                <c:pt idx="14">
                  <c:v>100.08196721311475</c:v>
                </c:pt>
                <c:pt idx="15">
                  <c:v>100.19762845849803</c:v>
                </c:pt>
                <c:pt idx="16">
                  <c:v>100</c:v>
                </c:pt>
                <c:pt idx="17">
                  <c:v>100</c:v>
                </c:pt>
              </c:numCache>
            </c:numRef>
          </c:val>
          <c:extLst>
            <c:ext xmlns:c16="http://schemas.microsoft.com/office/drawing/2014/chart" uri="{C3380CC4-5D6E-409C-BE32-E72D297353CC}">
              <c16:uniqueId val="{00000003-ADDD-4F9F-831D-D1FC6002108F}"/>
            </c:ext>
          </c:extLst>
        </c:ser>
        <c:dLbls>
          <c:showLegendKey val="0"/>
          <c:showVal val="0"/>
          <c:showCatName val="0"/>
          <c:showSerName val="0"/>
          <c:showPercent val="0"/>
          <c:showBubbleSize val="0"/>
        </c:dLbls>
        <c:gapWidth val="30"/>
        <c:overlap val="100"/>
        <c:axId val="486925832"/>
        <c:axId val="486933704"/>
      </c:barChart>
      <c:catAx>
        <c:axId val="707849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CH"/>
          </a:p>
        </c:txPr>
        <c:crossAx val="707852008"/>
        <c:crosses val="autoZero"/>
        <c:auto val="1"/>
        <c:lblAlgn val="ctr"/>
        <c:lblOffset val="100"/>
        <c:tickLblSkip val="1"/>
        <c:noMultiLvlLbl val="0"/>
      </c:catAx>
      <c:valAx>
        <c:axId val="707852008"/>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 informal employment</a:t>
                </a:r>
              </a:p>
            </c:rich>
          </c:tx>
          <c:layout>
            <c:manualLayout>
              <c:xMode val="edge"/>
              <c:yMode val="edge"/>
              <c:x val="0.35169830612028602"/>
              <c:y val="0.90434911001364127"/>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CH"/>
          </a:p>
        </c:txPr>
        <c:crossAx val="707849656"/>
        <c:crosses val="autoZero"/>
        <c:crossBetween val="between"/>
      </c:valAx>
      <c:valAx>
        <c:axId val="486933704"/>
        <c:scaling>
          <c:orientation val="minMax"/>
        </c:scaling>
        <c:delete val="0"/>
        <c:axPos val="t"/>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300" b="0" i="0" u="none" strike="noStrike" kern="1200" baseline="0">
                <a:solidFill>
                  <a:schemeClr val="bg1"/>
                </a:solidFill>
                <a:latin typeface="+mn-lt"/>
                <a:ea typeface="+mn-ea"/>
                <a:cs typeface="+mn-cs"/>
              </a:defRPr>
            </a:pPr>
            <a:endParaRPr lang="en-CH"/>
          </a:p>
        </c:txPr>
        <c:crossAx val="486925832"/>
        <c:crosses val="max"/>
        <c:crossBetween val="between"/>
      </c:valAx>
      <c:catAx>
        <c:axId val="486925832"/>
        <c:scaling>
          <c:orientation val="minMax"/>
        </c:scaling>
        <c:delete val="1"/>
        <c:axPos val="l"/>
        <c:numFmt formatCode="General" sourceLinked="1"/>
        <c:majorTickMark val="out"/>
        <c:minorTickMark val="none"/>
        <c:tickLblPos val="nextTo"/>
        <c:crossAx val="486933704"/>
        <c:crosses val="autoZero"/>
        <c:auto val="1"/>
        <c:lblAlgn val="ctr"/>
        <c:lblOffset val="100"/>
        <c:noMultiLvlLbl val="0"/>
      </c:catAx>
    </c:plotArea>
    <c:legend>
      <c:legendPos val="b"/>
      <c:legendEntry>
        <c:idx val="3"/>
        <c:txPr>
          <a:bodyPr rot="0" spcFirstLastPara="1" vertOverflow="ellipsis" vert="horz" wrap="square" anchor="ctr" anchorCtr="1"/>
          <a:lstStyle/>
          <a:p>
            <a:pPr>
              <a:defRPr sz="1100" b="1" i="0" u="none" strike="noStrike" kern="1200" baseline="0">
                <a:solidFill>
                  <a:srgbClr val="FF0000"/>
                </a:solidFill>
                <a:latin typeface="+mn-lt"/>
                <a:ea typeface="+mn-ea"/>
                <a:cs typeface="+mn-cs"/>
              </a:defRPr>
            </a:pPr>
            <a:endParaRPr lang="en-CH"/>
          </a:p>
        </c:txPr>
      </c:legendEntry>
      <c:layout>
        <c:manualLayout>
          <c:xMode val="edge"/>
          <c:yMode val="edge"/>
          <c:x val="0"/>
          <c:y val="0.93826514104750036"/>
          <c:w val="0.99739701303080186"/>
          <c:h val="6.1734858952499527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CH"/>
        </a:p>
      </c:txPr>
    </c:legend>
    <c:plotVisOnly val="1"/>
    <c:dispBlanksAs val="gap"/>
    <c:showDLblsOverMax val="0"/>
  </c:chart>
  <c:spPr>
    <a:solidFill>
      <a:schemeClr val="bg1"/>
    </a:solidFill>
    <a:ln w="9525" cap="flat" cmpd="sng" algn="ctr">
      <a:solidFill>
        <a:schemeClr val="accent5"/>
      </a:solidFill>
      <a:round/>
    </a:ln>
    <a:effectLst/>
  </c:spPr>
  <c:txPr>
    <a:bodyPr/>
    <a:lstStyle/>
    <a:p>
      <a:pPr>
        <a:defRPr/>
      </a:pPr>
      <a:endParaRPr lang="en-CH"/>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56155443935932E-2"/>
          <c:y val="4.4579519715507991E-2"/>
          <c:w val="0.88543550503406543"/>
          <c:h val="0.56314558854903018"/>
        </c:manualLayout>
      </c:layout>
      <c:barChart>
        <c:barDir val="col"/>
        <c:grouping val="stacked"/>
        <c:varyColors val="0"/>
        <c:ser>
          <c:idx val="0"/>
          <c:order val="0"/>
          <c:tx>
            <c:strRef>
              <c:f>'Graphs Gender dimension'!$H$3</c:f>
              <c:strCache>
                <c:ptCount val="1"/>
                <c:pt idx="0">
                  <c:v>Informal sector</c:v>
                </c:pt>
              </c:strCache>
            </c:strRef>
          </c:tx>
          <c:spPr>
            <a:solidFill>
              <a:schemeClr val="accent1">
                <a:lumMod val="40000"/>
                <a:lumOff val="60000"/>
              </a:schemeClr>
            </a:solidFill>
            <a:ln>
              <a:noFill/>
            </a:ln>
            <a:effectLst/>
          </c:spPr>
          <c:invertIfNegative val="0"/>
          <c:cat>
            <c:multiLvlStrRef>
              <c:f>'Graphs Gender dimension'!$F$4:$G$31</c:f>
              <c:multiLvlStrCache>
                <c:ptCount val="28"/>
                <c:lvl>
                  <c:pt idx="0">
                    <c:v>Men</c:v>
                  </c:pt>
                  <c:pt idx="1">
                    <c:v>Women</c:v>
                  </c:pt>
                  <c:pt idx="2">
                    <c:v>Men</c:v>
                  </c:pt>
                  <c:pt idx="3">
                    <c:v>Women</c:v>
                  </c:pt>
                  <c:pt idx="4">
                    <c:v>Men</c:v>
                  </c:pt>
                  <c:pt idx="5">
                    <c:v>Women</c:v>
                  </c:pt>
                  <c:pt idx="6">
                    <c:v>Men</c:v>
                  </c:pt>
                  <c:pt idx="7">
                    <c:v>Women</c:v>
                  </c:pt>
                  <c:pt idx="8">
                    <c:v>Men</c:v>
                  </c:pt>
                  <c:pt idx="9">
                    <c:v>Women</c:v>
                  </c:pt>
                  <c:pt idx="10">
                    <c:v>Men</c:v>
                  </c:pt>
                  <c:pt idx="11">
                    <c:v>Women</c:v>
                  </c:pt>
                  <c:pt idx="12">
                    <c:v>Men</c:v>
                  </c:pt>
                  <c:pt idx="13">
                    <c:v>Women</c:v>
                  </c:pt>
                  <c:pt idx="14">
                    <c:v>Men</c:v>
                  </c:pt>
                  <c:pt idx="15">
                    <c:v>Women</c:v>
                  </c:pt>
                  <c:pt idx="16">
                    <c:v>Men</c:v>
                  </c:pt>
                  <c:pt idx="17">
                    <c:v>Women</c:v>
                  </c:pt>
                  <c:pt idx="18">
                    <c:v>Men</c:v>
                  </c:pt>
                  <c:pt idx="19">
                    <c:v>Women</c:v>
                  </c:pt>
                  <c:pt idx="20">
                    <c:v>Men</c:v>
                  </c:pt>
                  <c:pt idx="21">
                    <c:v>Women</c:v>
                  </c:pt>
                  <c:pt idx="22">
                    <c:v>Men</c:v>
                  </c:pt>
                  <c:pt idx="23">
                    <c:v>Women</c:v>
                  </c:pt>
                  <c:pt idx="24">
                    <c:v>Men</c:v>
                  </c:pt>
                  <c:pt idx="25">
                    <c:v>Women</c:v>
                  </c:pt>
                  <c:pt idx="26">
                    <c:v>Men</c:v>
                  </c:pt>
                  <c:pt idx="27">
                    <c:v>Women</c:v>
                  </c:pt>
                </c:lvl>
                <c:lvl>
                  <c:pt idx="0">
                    <c:v>Western Samoa</c:v>
                  </c:pt>
                  <c:pt idx="2">
                    <c:v>
Sri Lanka</c:v>
                  </c:pt>
                  <c:pt idx="4">
                    <c:v>
Viet Nam</c:v>
                  </c:pt>
                  <c:pt idx="6">
                    <c:v>Kiribati</c:v>
                  </c:pt>
                  <c:pt idx="8">
                    <c:v>
Cambodia</c:v>
                  </c:pt>
                  <c:pt idx="10">
                    <c:v>Lao PDR</c:v>
                  </c:pt>
                  <c:pt idx="12">
                    <c:v>
Vanuatu</c:v>
                  </c:pt>
                  <c:pt idx="14">
                    <c:v> Bangladesh</c:v>
                  </c:pt>
                  <c:pt idx="16">
                    <c:v>
India</c:v>
                  </c:pt>
                  <c:pt idx="18">
                    <c:v>Timor Leste</c:v>
                  </c:pt>
                  <c:pt idx="20">
                    <c:v>
Myanmar</c:v>
                  </c:pt>
                  <c:pt idx="22">
                    <c:v>Nepal</c:v>
                  </c:pt>
                  <c:pt idx="24">
                    <c:v>
Pakistan</c:v>
                  </c:pt>
                  <c:pt idx="26">
                    <c:v>Afghanistan</c:v>
                  </c:pt>
                </c:lvl>
              </c:multiLvlStrCache>
            </c:multiLvlStrRef>
          </c:cat>
          <c:val>
            <c:numRef>
              <c:f>'Graphs Gender dimension'!$H$4:$H$31</c:f>
              <c:numCache>
                <c:formatCode>0.0</c:formatCode>
                <c:ptCount val="28"/>
                <c:pt idx="0">
                  <c:v>44.899088446864901</c:v>
                </c:pt>
                <c:pt idx="1">
                  <c:v>32.393467042613182</c:v>
                </c:pt>
                <c:pt idx="2">
                  <c:v>55.945898419509618</c:v>
                </c:pt>
                <c:pt idx="3">
                  <c:v>43.638107900954878</c:v>
                </c:pt>
                <c:pt idx="4">
                  <c:v>57.896671231747668</c:v>
                </c:pt>
                <c:pt idx="5">
                  <c:v>48.52969683695256</c:v>
                </c:pt>
                <c:pt idx="6">
                  <c:v>10.638722554890219</c:v>
                </c:pt>
                <c:pt idx="7">
                  <c:v>13.732015268669864</c:v>
                </c:pt>
                <c:pt idx="8">
                  <c:v>70.688675113871781</c:v>
                </c:pt>
                <c:pt idx="9">
                  <c:v>66.792638213402071</c:v>
                </c:pt>
                <c:pt idx="10">
                  <c:v>18.177811829838962</c:v>
                </c:pt>
                <c:pt idx="11">
                  <c:v>17.616106045130202</c:v>
                </c:pt>
                <c:pt idx="12">
                  <c:v>45.878245299910475</c:v>
                </c:pt>
                <c:pt idx="13">
                  <c:v>49.680110050876699</c:v>
                </c:pt>
                <c:pt idx="14">
                  <c:v>57.212762794376445</c:v>
                </c:pt>
                <c:pt idx="15">
                  <c:v>53.822090108486023</c:v>
                </c:pt>
                <c:pt idx="16">
                  <c:v>77.714948253913732</c:v>
                </c:pt>
                <c:pt idx="17">
                  <c:v>77.1396101854329</c:v>
                </c:pt>
                <c:pt idx="18">
                  <c:v>28.803823662267586</c:v>
                </c:pt>
                <c:pt idx="19">
                  <c:v>37.41749888481251</c:v>
                </c:pt>
                <c:pt idx="20">
                  <c:v>66.250291248139007</c:v>
                </c:pt>
                <c:pt idx="21">
                  <c:v>63.130438760566975</c:v>
                </c:pt>
                <c:pt idx="22">
                  <c:v>53.280341394225061</c:v>
                </c:pt>
                <c:pt idx="23">
                  <c:v>55.381408802678322</c:v>
                </c:pt>
                <c:pt idx="24">
                  <c:v>67.086480885444857</c:v>
                </c:pt>
                <c:pt idx="25">
                  <c:v>79.353027965969943</c:v>
                </c:pt>
                <c:pt idx="26">
                  <c:v>63.568344990275513</c:v>
                </c:pt>
                <c:pt idx="27">
                  <c:v>53.319087043592774</c:v>
                </c:pt>
              </c:numCache>
            </c:numRef>
          </c:val>
          <c:extLst>
            <c:ext xmlns:c16="http://schemas.microsoft.com/office/drawing/2014/chart" uri="{C3380CC4-5D6E-409C-BE32-E72D297353CC}">
              <c16:uniqueId val="{0000001D-8C6F-4C49-A8EF-2FCBFA27AB46}"/>
            </c:ext>
          </c:extLst>
        </c:ser>
        <c:ser>
          <c:idx val="1"/>
          <c:order val="1"/>
          <c:tx>
            <c:strRef>
              <c:f>'Graphs Gender dimension'!$I$3</c:f>
              <c:strCache>
                <c:ptCount val="1"/>
                <c:pt idx="0">
                  <c:v>Formal sector</c:v>
                </c:pt>
              </c:strCache>
            </c:strRef>
          </c:tx>
          <c:spPr>
            <a:solidFill>
              <a:schemeClr val="accent5"/>
            </a:solidFill>
            <a:ln>
              <a:noFill/>
            </a:ln>
            <a:effectLst/>
          </c:spPr>
          <c:invertIfNegative val="0"/>
          <c:cat>
            <c:multiLvlStrRef>
              <c:f>'Graphs Gender dimension'!$F$4:$G$31</c:f>
              <c:multiLvlStrCache>
                <c:ptCount val="28"/>
                <c:lvl>
                  <c:pt idx="0">
                    <c:v>Men</c:v>
                  </c:pt>
                  <c:pt idx="1">
                    <c:v>Women</c:v>
                  </c:pt>
                  <c:pt idx="2">
                    <c:v>Men</c:v>
                  </c:pt>
                  <c:pt idx="3">
                    <c:v>Women</c:v>
                  </c:pt>
                  <c:pt idx="4">
                    <c:v>Men</c:v>
                  </c:pt>
                  <c:pt idx="5">
                    <c:v>Women</c:v>
                  </c:pt>
                  <c:pt idx="6">
                    <c:v>Men</c:v>
                  </c:pt>
                  <c:pt idx="7">
                    <c:v>Women</c:v>
                  </c:pt>
                  <c:pt idx="8">
                    <c:v>Men</c:v>
                  </c:pt>
                  <c:pt idx="9">
                    <c:v>Women</c:v>
                  </c:pt>
                  <c:pt idx="10">
                    <c:v>Men</c:v>
                  </c:pt>
                  <c:pt idx="11">
                    <c:v>Women</c:v>
                  </c:pt>
                  <c:pt idx="12">
                    <c:v>Men</c:v>
                  </c:pt>
                  <c:pt idx="13">
                    <c:v>Women</c:v>
                  </c:pt>
                  <c:pt idx="14">
                    <c:v>Men</c:v>
                  </c:pt>
                  <c:pt idx="15">
                    <c:v>Women</c:v>
                  </c:pt>
                  <c:pt idx="16">
                    <c:v>Men</c:v>
                  </c:pt>
                  <c:pt idx="17">
                    <c:v>Women</c:v>
                  </c:pt>
                  <c:pt idx="18">
                    <c:v>Men</c:v>
                  </c:pt>
                  <c:pt idx="19">
                    <c:v>Women</c:v>
                  </c:pt>
                  <c:pt idx="20">
                    <c:v>Men</c:v>
                  </c:pt>
                  <c:pt idx="21">
                    <c:v>Women</c:v>
                  </c:pt>
                  <c:pt idx="22">
                    <c:v>Men</c:v>
                  </c:pt>
                  <c:pt idx="23">
                    <c:v>Women</c:v>
                  </c:pt>
                  <c:pt idx="24">
                    <c:v>Men</c:v>
                  </c:pt>
                  <c:pt idx="25">
                    <c:v>Women</c:v>
                  </c:pt>
                  <c:pt idx="26">
                    <c:v>Men</c:v>
                  </c:pt>
                  <c:pt idx="27">
                    <c:v>Women</c:v>
                  </c:pt>
                </c:lvl>
                <c:lvl>
                  <c:pt idx="0">
                    <c:v>Western Samoa</c:v>
                  </c:pt>
                  <c:pt idx="2">
                    <c:v>
Sri Lanka</c:v>
                  </c:pt>
                  <c:pt idx="4">
                    <c:v>
Viet Nam</c:v>
                  </c:pt>
                  <c:pt idx="6">
                    <c:v>Kiribati</c:v>
                  </c:pt>
                  <c:pt idx="8">
                    <c:v>
Cambodia</c:v>
                  </c:pt>
                  <c:pt idx="10">
                    <c:v>Lao PDR</c:v>
                  </c:pt>
                  <c:pt idx="12">
                    <c:v>
Vanuatu</c:v>
                  </c:pt>
                  <c:pt idx="14">
                    <c:v> Bangladesh</c:v>
                  </c:pt>
                  <c:pt idx="16">
                    <c:v>
India</c:v>
                  </c:pt>
                  <c:pt idx="18">
                    <c:v>Timor Leste</c:v>
                  </c:pt>
                  <c:pt idx="20">
                    <c:v>
Myanmar</c:v>
                  </c:pt>
                  <c:pt idx="22">
                    <c:v>Nepal</c:v>
                  </c:pt>
                  <c:pt idx="24">
                    <c:v>
Pakistan</c:v>
                  </c:pt>
                  <c:pt idx="26">
                    <c:v>Afghanistan</c:v>
                  </c:pt>
                </c:lvl>
              </c:multiLvlStrCache>
            </c:multiLvlStrRef>
          </c:cat>
          <c:val>
            <c:numRef>
              <c:f>'Graphs Gender dimension'!$I$4:$I$31</c:f>
              <c:numCache>
                <c:formatCode>0.0</c:formatCode>
                <c:ptCount val="28"/>
                <c:pt idx="0">
                  <c:v>5.3586510178524627</c:v>
                </c:pt>
                <c:pt idx="1">
                  <c:v>4.7720380911847631</c:v>
                </c:pt>
                <c:pt idx="2">
                  <c:v>7.8622581278441519</c:v>
                </c:pt>
                <c:pt idx="3">
                  <c:v>8.7908280655253535</c:v>
                </c:pt>
                <c:pt idx="4">
                  <c:v>6.7830669032280726</c:v>
                </c:pt>
                <c:pt idx="5">
                  <c:v>5.6094636294745319</c:v>
                </c:pt>
                <c:pt idx="6">
                  <c:v>22.60146373918829</c:v>
                </c:pt>
                <c:pt idx="7">
                  <c:v>12.117059802290301</c:v>
                </c:pt>
                <c:pt idx="8">
                  <c:v>10.59812033354404</c:v>
                </c:pt>
                <c:pt idx="9">
                  <c:v>9.66142187620156</c:v>
                </c:pt>
                <c:pt idx="10">
                  <c:v>7.871141224006557</c:v>
                </c:pt>
                <c:pt idx="11">
                  <c:v>7.0421041215009073</c:v>
                </c:pt>
                <c:pt idx="12">
                  <c:v>3.6060877350044764</c:v>
                </c:pt>
                <c:pt idx="13">
                  <c:v>2.4979802170447845</c:v>
                </c:pt>
                <c:pt idx="14">
                  <c:v>18.202719319604864</c:v>
                </c:pt>
                <c:pt idx="15">
                  <c:v>16.055399636740329</c:v>
                </c:pt>
                <c:pt idx="16">
                  <c:v>7.2062297694583322</c:v>
                </c:pt>
                <c:pt idx="17">
                  <c:v>7.1650384044404118</c:v>
                </c:pt>
                <c:pt idx="18">
                  <c:v>22.180781580007569</c:v>
                </c:pt>
                <c:pt idx="19">
                  <c:v>11.711744517374166</c:v>
                </c:pt>
                <c:pt idx="20">
                  <c:v>10.231679378824904</c:v>
                </c:pt>
                <c:pt idx="21">
                  <c:v>17.403935317046916</c:v>
                </c:pt>
                <c:pt idx="22">
                  <c:v>21.466774400340725</c:v>
                </c:pt>
                <c:pt idx="23">
                  <c:v>23.854873522606741</c:v>
                </c:pt>
                <c:pt idx="24">
                  <c:v>13.819830059377146</c:v>
                </c:pt>
                <c:pt idx="25">
                  <c:v>5.6661704288084573</c:v>
                </c:pt>
                <c:pt idx="26">
                  <c:v>9.4649837590106767</c:v>
                </c:pt>
                <c:pt idx="27">
                  <c:v>2.6248261071813093</c:v>
                </c:pt>
              </c:numCache>
            </c:numRef>
          </c:val>
          <c:extLst>
            <c:ext xmlns:c16="http://schemas.microsoft.com/office/drawing/2014/chart" uri="{C3380CC4-5D6E-409C-BE32-E72D297353CC}">
              <c16:uniqueId val="{0000001F-8C6F-4C49-A8EF-2FCBFA27AB46}"/>
            </c:ext>
          </c:extLst>
        </c:ser>
        <c:ser>
          <c:idx val="2"/>
          <c:order val="2"/>
          <c:tx>
            <c:strRef>
              <c:f>'Graphs Gender dimension'!$J$3</c:f>
              <c:strCache>
                <c:ptCount val="1"/>
                <c:pt idx="0">
                  <c:v>Households</c:v>
                </c:pt>
              </c:strCache>
            </c:strRef>
          </c:tx>
          <c:spPr>
            <a:solidFill>
              <a:schemeClr val="accent6"/>
            </a:solidFill>
            <a:ln>
              <a:noFill/>
            </a:ln>
            <a:effectLst/>
          </c:spPr>
          <c:invertIfNegative val="0"/>
          <c:cat>
            <c:multiLvlStrRef>
              <c:f>'Graphs Gender dimension'!$F$4:$G$31</c:f>
              <c:multiLvlStrCache>
                <c:ptCount val="28"/>
                <c:lvl>
                  <c:pt idx="0">
                    <c:v>Men</c:v>
                  </c:pt>
                  <c:pt idx="1">
                    <c:v>Women</c:v>
                  </c:pt>
                  <c:pt idx="2">
                    <c:v>Men</c:v>
                  </c:pt>
                  <c:pt idx="3">
                    <c:v>Women</c:v>
                  </c:pt>
                  <c:pt idx="4">
                    <c:v>Men</c:v>
                  </c:pt>
                  <c:pt idx="5">
                    <c:v>Women</c:v>
                  </c:pt>
                  <c:pt idx="6">
                    <c:v>Men</c:v>
                  </c:pt>
                  <c:pt idx="7">
                    <c:v>Women</c:v>
                  </c:pt>
                  <c:pt idx="8">
                    <c:v>Men</c:v>
                  </c:pt>
                  <c:pt idx="9">
                    <c:v>Women</c:v>
                  </c:pt>
                  <c:pt idx="10">
                    <c:v>Men</c:v>
                  </c:pt>
                  <c:pt idx="11">
                    <c:v>Women</c:v>
                  </c:pt>
                  <c:pt idx="12">
                    <c:v>Men</c:v>
                  </c:pt>
                  <c:pt idx="13">
                    <c:v>Women</c:v>
                  </c:pt>
                  <c:pt idx="14">
                    <c:v>Men</c:v>
                  </c:pt>
                  <c:pt idx="15">
                    <c:v>Women</c:v>
                  </c:pt>
                  <c:pt idx="16">
                    <c:v>Men</c:v>
                  </c:pt>
                  <c:pt idx="17">
                    <c:v>Women</c:v>
                  </c:pt>
                  <c:pt idx="18">
                    <c:v>Men</c:v>
                  </c:pt>
                  <c:pt idx="19">
                    <c:v>Women</c:v>
                  </c:pt>
                  <c:pt idx="20">
                    <c:v>Men</c:v>
                  </c:pt>
                  <c:pt idx="21">
                    <c:v>Women</c:v>
                  </c:pt>
                  <c:pt idx="22">
                    <c:v>Men</c:v>
                  </c:pt>
                  <c:pt idx="23">
                    <c:v>Women</c:v>
                  </c:pt>
                  <c:pt idx="24">
                    <c:v>Men</c:v>
                  </c:pt>
                  <c:pt idx="25">
                    <c:v>Women</c:v>
                  </c:pt>
                  <c:pt idx="26">
                    <c:v>Men</c:v>
                  </c:pt>
                  <c:pt idx="27">
                    <c:v>Women</c:v>
                  </c:pt>
                </c:lvl>
                <c:lvl>
                  <c:pt idx="0">
                    <c:v>Western Samoa</c:v>
                  </c:pt>
                  <c:pt idx="2">
                    <c:v>
Sri Lanka</c:v>
                  </c:pt>
                  <c:pt idx="4">
                    <c:v>
Viet Nam</c:v>
                  </c:pt>
                  <c:pt idx="6">
                    <c:v>Kiribati</c:v>
                  </c:pt>
                  <c:pt idx="8">
                    <c:v>
Cambodia</c:v>
                  </c:pt>
                  <c:pt idx="10">
                    <c:v>Lao PDR</c:v>
                  </c:pt>
                  <c:pt idx="12">
                    <c:v>
Vanuatu</c:v>
                  </c:pt>
                  <c:pt idx="14">
                    <c:v> Bangladesh</c:v>
                  </c:pt>
                  <c:pt idx="16">
                    <c:v>
India</c:v>
                  </c:pt>
                  <c:pt idx="18">
                    <c:v>Timor Leste</c:v>
                  </c:pt>
                  <c:pt idx="20">
                    <c:v>
Myanmar</c:v>
                  </c:pt>
                  <c:pt idx="22">
                    <c:v>Nepal</c:v>
                  </c:pt>
                  <c:pt idx="24">
                    <c:v>
Pakistan</c:v>
                  </c:pt>
                  <c:pt idx="26">
                    <c:v>Afghanistan</c:v>
                  </c:pt>
                </c:lvl>
              </c:multiLvlStrCache>
            </c:multiLvlStrRef>
          </c:cat>
          <c:val>
            <c:numRef>
              <c:f>'Graphs Gender dimension'!$J$4:$J$31</c:f>
              <c:numCache>
                <c:formatCode>0.0</c:formatCode>
                <c:ptCount val="28"/>
                <c:pt idx="0">
                  <c:v>6.9662463232082015</c:v>
                </c:pt>
                <c:pt idx="1">
                  <c:v>4.0910783635686547</c:v>
                </c:pt>
                <c:pt idx="2">
                  <c:v>7.3978896401446601</c:v>
                </c:pt>
                <c:pt idx="3">
                  <c:v>6.5337162543632017</c:v>
                </c:pt>
                <c:pt idx="4">
                  <c:v>5.5078749396364008</c:v>
                </c:pt>
                <c:pt idx="5">
                  <c:v>10.783491001335404</c:v>
                </c:pt>
                <c:pt idx="6">
                  <c:v>16.007984031936129</c:v>
                </c:pt>
                <c:pt idx="7">
                  <c:v>18.987961241068806</c:v>
                </c:pt>
                <c:pt idx="8">
                  <c:v>8.5240427381609329</c:v>
                </c:pt>
                <c:pt idx="9">
                  <c:v>12.524848416721088</c:v>
                </c:pt>
                <c:pt idx="10">
                  <c:v>63.337580132624652</c:v>
                </c:pt>
                <c:pt idx="11">
                  <c:v>66.940154152548331</c:v>
                </c:pt>
                <c:pt idx="12">
                  <c:v>21.738585496866609</c:v>
                </c:pt>
                <c:pt idx="13">
                  <c:v>21.660807476472257</c:v>
                </c:pt>
                <c:pt idx="14">
                  <c:v>3.0613930659359174</c:v>
                </c:pt>
                <c:pt idx="15">
                  <c:v>24.075610891437591</c:v>
                </c:pt>
                <c:pt idx="16">
                  <c:v>2.3057089971215463</c:v>
                </c:pt>
                <c:pt idx="17">
                  <c:v>7.788701873487704</c:v>
                </c:pt>
                <c:pt idx="18">
                  <c:v>27.60740315708513</c:v>
                </c:pt>
                <c:pt idx="19">
                  <c:v>34.431527488233634</c:v>
                </c:pt>
                <c:pt idx="20">
                  <c:v>2.1065014044230743</c:v>
                </c:pt>
                <c:pt idx="21">
                  <c:v>3.8341056068270443</c:v>
                </c:pt>
                <c:pt idx="22">
                  <c:v>3.2214501016794976</c:v>
                </c:pt>
                <c:pt idx="23">
                  <c:v>8.1025655506394898</c:v>
                </c:pt>
                <c:pt idx="24">
                  <c:v>1.2043951805535453</c:v>
                </c:pt>
                <c:pt idx="25">
                  <c:v>6.6871542974179254</c:v>
                </c:pt>
                <c:pt idx="26">
                  <c:v>10.005032227214688</c:v>
                </c:pt>
                <c:pt idx="27">
                  <c:v>41.354988130518436</c:v>
                </c:pt>
              </c:numCache>
            </c:numRef>
          </c:val>
          <c:extLst>
            <c:ext xmlns:c16="http://schemas.microsoft.com/office/drawing/2014/chart" uri="{C3380CC4-5D6E-409C-BE32-E72D297353CC}">
              <c16:uniqueId val="{00000021-8C6F-4C49-A8EF-2FCBFA27AB46}"/>
            </c:ext>
          </c:extLst>
        </c:ser>
        <c:dLbls>
          <c:showLegendKey val="0"/>
          <c:showVal val="0"/>
          <c:showCatName val="0"/>
          <c:showSerName val="0"/>
          <c:showPercent val="0"/>
          <c:showBubbleSize val="0"/>
        </c:dLbls>
        <c:gapWidth val="50"/>
        <c:overlap val="100"/>
        <c:axId val="572333816"/>
        <c:axId val="572335784"/>
      </c:barChart>
      <c:lineChart>
        <c:grouping val="standard"/>
        <c:varyColors val="0"/>
        <c:ser>
          <c:idx val="3"/>
          <c:order val="3"/>
          <c:tx>
            <c:strRef>
              <c:f>'Graphs Gender dimension'!$L$3</c:f>
              <c:strCache>
                <c:ptCount val="1"/>
                <c:pt idx="0">
                  <c:v>Gender gap</c:v>
                </c:pt>
              </c:strCache>
            </c:strRef>
          </c:tx>
          <c:spPr>
            <a:ln w="19050">
              <a:noFill/>
            </a:ln>
          </c:spPr>
          <c:marker>
            <c:symbol val="circle"/>
            <c:size val="8"/>
            <c:spPr>
              <a:solidFill>
                <a:srgbClr val="FF0000"/>
              </a:solidFill>
              <a:ln w="9525">
                <a:solidFill>
                  <a:schemeClr val="bg1"/>
                </a:solidFill>
              </a:ln>
              <a:effectLst/>
            </c:spPr>
          </c:marker>
          <c:cat>
            <c:multiLvlStrRef>
              <c:f>'Graphs Gender dimension'!$F$4:$G$31</c:f>
              <c:multiLvlStrCache>
                <c:ptCount val="28"/>
                <c:lvl>
                  <c:pt idx="0">
                    <c:v>Men</c:v>
                  </c:pt>
                  <c:pt idx="1">
                    <c:v>Women</c:v>
                  </c:pt>
                  <c:pt idx="2">
                    <c:v>Men</c:v>
                  </c:pt>
                  <c:pt idx="3">
                    <c:v>Women</c:v>
                  </c:pt>
                  <c:pt idx="4">
                    <c:v>Men</c:v>
                  </c:pt>
                  <c:pt idx="5">
                    <c:v>Women</c:v>
                  </c:pt>
                  <c:pt idx="6">
                    <c:v>Men</c:v>
                  </c:pt>
                  <c:pt idx="7">
                    <c:v>Women</c:v>
                  </c:pt>
                  <c:pt idx="8">
                    <c:v>Men</c:v>
                  </c:pt>
                  <c:pt idx="9">
                    <c:v>Women</c:v>
                  </c:pt>
                  <c:pt idx="10">
                    <c:v>Men</c:v>
                  </c:pt>
                  <c:pt idx="11">
                    <c:v>Women</c:v>
                  </c:pt>
                  <c:pt idx="12">
                    <c:v>Men</c:v>
                  </c:pt>
                  <c:pt idx="13">
                    <c:v>Women</c:v>
                  </c:pt>
                  <c:pt idx="14">
                    <c:v>Men</c:v>
                  </c:pt>
                  <c:pt idx="15">
                    <c:v>Women</c:v>
                  </c:pt>
                  <c:pt idx="16">
                    <c:v>Men</c:v>
                  </c:pt>
                  <c:pt idx="17">
                    <c:v>Women</c:v>
                  </c:pt>
                  <c:pt idx="18">
                    <c:v>Men</c:v>
                  </c:pt>
                  <c:pt idx="19">
                    <c:v>Women</c:v>
                  </c:pt>
                  <c:pt idx="20">
                    <c:v>Men</c:v>
                  </c:pt>
                  <c:pt idx="21">
                    <c:v>Women</c:v>
                  </c:pt>
                  <c:pt idx="22">
                    <c:v>Men</c:v>
                  </c:pt>
                  <c:pt idx="23">
                    <c:v>Women</c:v>
                  </c:pt>
                  <c:pt idx="24">
                    <c:v>Men</c:v>
                  </c:pt>
                  <c:pt idx="25">
                    <c:v>Women</c:v>
                  </c:pt>
                  <c:pt idx="26">
                    <c:v>Men</c:v>
                  </c:pt>
                  <c:pt idx="27">
                    <c:v>Women</c:v>
                  </c:pt>
                </c:lvl>
                <c:lvl>
                  <c:pt idx="0">
                    <c:v>Western Samoa</c:v>
                  </c:pt>
                  <c:pt idx="2">
                    <c:v>
Sri Lanka</c:v>
                  </c:pt>
                  <c:pt idx="4">
                    <c:v>
Viet Nam</c:v>
                  </c:pt>
                  <c:pt idx="6">
                    <c:v>Kiribati</c:v>
                  </c:pt>
                  <c:pt idx="8">
                    <c:v>
Cambodia</c:v>
                  </c:pt>
                  <c:pt idx="10">
                    <c:v>Lao PDR</c:v>
                  </c:pt>
                  <c:pt idx="12">
                    <c:v>
Vanuatu</c:v>
                  </c:pt>
                  <c:pt idx="14">
                    <c:v> Bangladesh</c:v>
                  </c:pt>
                  <c:pt idx="16">
                    <c:v>
India</c:v>
                  </c:pt>
                  <c:pt idx="18">
                    <c:v>Timor Leste</c:v>
                  </c:pt>
                  <c:pt idx="20">
                    <c:v>
Myanmar</c:v>
                  </c:pt>
                  <c:pt idx="22">
                    <c:v>Nepal</c:v>
                  </c:pt>
                  <c:pt idx="24">
                    <c:v>
Pakistan</c:v>
                  </c:pt>
                  <c:pt idx="26">
                    <c:v>Afghanistan</c:v>
                  </c:pt>
                </c:lvl>
              </c:multiLvlStrCache>
            </c:multiLvlStrRef>
          </c:cat>
          <c:val>
            <c:numRef>
              <c:f>'Graphs Gender dimension'!$L$4:$L$31</c:f>
              <c:numCache>
                <c:formatCode>0.0</c:formatCode>
                <c:ptCount val="28"/>
                <c:pt idx="0">
                  <c:v>-15.967402290558965</c:v>
                </c:pt>
                <c:pt idx="1">
                  <c:v>-15.967402290558965</c:v>
                </c:pt>
                <c:pt idx="2">
                  <c:v>-12.243393966654999</c:v>
                </c:pt>
                <c:pt idx="3">
                  <c:v>-12.243393966654999</c:v>
                </c:pt>
                <c:pt idx="4">
                  <c:v>-5.2649616068496385</c:v>
                </c:pt>
                <c:pt idx="5">
                  <c:v>-5.2649616068496385</c:v>
                </c:pt>
                <c:pt idx="6">
                  <c:v>-4.4111340139856736</c:v>
                </c:pt>
                <c:pt idx="7">
                  <c:v>-4.4111340139856736</c:v>
                </c:pt>
                <c:pt idx="8">
                  <c:v>-0.83192967925204186</c:v>
                </c:pt>
                <c:pt idx="9">
                  <c:v>-0.83192967925204186</c:v>
                </c:pt>
                <c:pt idx="10">
                  <c:v>2.2118311327092641</c:v>
                </c:pt>
                <c:pt idx="11">
                  <c:v>2.2118311327092641</c:v>
                </c:pt>
                <c:pt idx="12">
                  <c:v>2.6159792126121744</c:v>
                </c:pt>
                <c:pt idx="13">
                  <c:v>2.6159792126121744</c:v>
                </c:pt>
                <c:pt idx="14">
                  <c:v>15.476225456746718</c:v>
                </c:pt>
                <c:pt idx="15">
                  <c:v>15.476225456746718</c:v>
                </c:pt>
                <c:pt idx="16">
                  <c:v>4.8664634428674134</c:v>
                </c:pt>
                <c:pt idx="17">
                  <c:v>4.8664634428674134</c:v>
                </c:pt>
                <c:pt idx="18">
                  <c:v>4.9687624910600334</c:v>
                </c:pt>
                <c:pt idx="19">
                  <c:v>4.9687624910600334</c:v>
                </c:pt>
                <c:pt idx="20">
                  <c:v>5.7800076530539428</c:v>
                </c:pt>
                <c:pt idx="21">
                  <c:v>5.7800076530539428</c:v>
                </c:pt>
                <c:pt idx="22">
                  <c:v>9.3702819796792767</c:v>
                </c:pt>
                <c:pt idx="23">
                  <c:v>9.3702819796792767</c:v>
                </c:pt>
                <c:pt idx="24">
                  <c:v>9.5956465668207755</c:v>
                </c:pt>
                <c:pt idx="25">
                  <c:v>9.5956465668207755</c:v>
                </c:pt>
                <c:pt idx="26">
                  <c:v>14.260540304791647</c:v>
                </c:pt>
                <c:pt idx="27">
                  <c:v>14.260540304791647</c:v>
                </c:pt>
              </c:numCache>
            </c:numRef>
          </c:val>
          <c:smooth val="0"/>
          <c:extLst>
            <c:ext xmlns:c16="http://schemas.microsoft.com/office/drawing/2014/chart" uri="{C3380CC4-5D6E-409C-BE32-E72D297353CC}">
              <c16:uniqueId val="{00000023-8C6F-4C49-A8EF-2FCBFA27AB46}"/>
            </c:ext>
          </c:extLst>
        </c:ser>
        <c:dLbls>
          <c:showLegendKey val="0"/>
          <c:showVal val="0"/>
          <c:showCatName val="0"/>
          <c:showSerName val="0"/>
          <c:showPercent val="0"/>
          <c:showBubbleSize val="0"/>
        </c:dLbls>
        <c:marker val="1"/>
        <c:smooth val="0"/>
        <c:axId val="638760456"/>
        <c:axId val="638762096"/>
      </c:lineChart>
      <c:catAx>
        <c:axId val="572333816"/>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CH"/>
          </a:p>
        </c:txPr>
        <c:crossAx val="572335784"/>
        <c:crosses val="autoZero"/>
        <c:auto val="1"/>
        <c:lblAlgn val="ctr"/>
        <c:lblOffset val="100"/>
        <c:noMultiLvlLbl val="0"/>
      </c:catAx>
      <c:valAx>
        <c:axId val="572335784"/>
        <c:scaling>
          <c:orientation val="minMax"/>
          <c:max val="100"/>
          <c:min val="-2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Share of informal emloyment in total employment (%) and gender gap (% points)</a:t>
                </a:r>
              </a:p>
            </c:rich>
          </c:tx>
          <c:layout>
            <c:manualLayout>
              <c:xMode val="edge"/>
              <c:yMode val="edge"/>
              <c:x val="8.015807199401797E-3"/>
              <c:y val="4.846687115118499E-2"/>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572333816"/>
        <c:crosses val="autoZero"/>
        <c:crossBetween val="between"/>
      </c:valAx>
      <c:valAx>
        <c:axId val="638762096"/>
        <c:scaling>
          <c:orientation val="minMax"/>
          <c:max val="100"/>
          <c:min val="-2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00" b="0" i="0" u="none" strike="noStrike" kern="1200" baseline="0">
                <a:solidFill>
                  <a:schemeClr val="bg1"/>
                </a:solidFill>
                <a:latin typeface="+mn-lt"/>
                <a:ea typeface="+mn-ea"/>
                <a:cs typeface="+mn-cs"/>
              </a:defRPr>
            </a:pPr>
            <a:endParaRPr lang="en-CH"/>
          </a:p>
        </c:txPr>
        <c:crossAx val="638760456"/>
        <c:crosses val="max"/>
        <c:crossBetween val="between"/>
      </c:valAx>
      <c:catAx>
        <c:axId val="638760456"/>
        <c:scaling>
          <c:orientation val="minMax"/>
        </c:scaling>
        <c:delete val="1"/>
        <c:axPos val="b"/>
        <c:numFmt formatCode="General" sourceLinked="1"/>
        <c:majorTickMark val="out"/>
        <c:minorTickMark val="none"/>
        <c:tickLblPos val="nextTo"/>
        <c:crossAx val="638762096"/>
        <c:crosses val="autoZero"/>
        <c:auto val="1"/>
        <c:lblAlgn val="ctr"/>
        <c:lblOffset val="100"/>
        <c:noMultiLvlLbl val="0"/>
      </c:catAx>
    </c:plotArea>
    <c:legend>
      <c:legendPos val="b"/>
      <c:layout>
        <c:manualLayout>
          <c:xMode val="edge"/>
          <c:yMode val="edge"/>
          <c:x val="0.24277945857518748"/>
          <c:y val="0.90747678358387018"/>
          <c:w val="0.51444108284962498"/>
          <c:h val="8.7674731567644951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CH"/>
        </a:p>
      </c:txPr>
    </c:legend>
    <c:plotVisOnly val="1"/>
    <c:dispBlanksAs val="gap"/>
    <c:showDLblsOverMax val="0"/>
    <c:extLst/>
  </c:chart>
  <c:spPr>
    <a:ln>
      <a:solidFill>
        <a:schemeClr val="accent5"/>
      </a:solidFill>
    </a:ln>
  </c:spPr>
  <c:txPr>
    <a:bodyPr/>
    <a:lstStyle/>
    <a:p>
      <a:pPr>
        <a:defRPr/>
      </a:pPr>
      <a:endParaRPr lang="en-CH"/>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56155443935932E-2"/>
          <c:y val="4.4579519715507991E-2"/>
          <c:w val="0.88543550503406543"/>
          <c:h val="0.56314558854903018"/>
        </c:manualLayout>
      </c:layout>
      <c:barChart>
        <c:barDir val="col"/>
        <c:grouping val="stacked"/>
        <c:varyColors val="0"/>
        <c:ser>
          <c:idx val="0"/>
          <c:order val="0"/>
          <c:tx>
            <c:strRef>
              <c:f>'Graphs Gender dimension'!$H$3</c:f>
              <c:strCache>
                <c:ptCount val="1"/>
                <c:pt idx="0">
                  <c:v>Informal sector</c:v>
                </c:pt>
              </c:strCache>
            </c:strRef>
          </c:tx>
          <c:spPr>
            <a:solidFill>
              <a:schemeClr val="accent1">
                <a:lumMod val="40000"/>
                <a:lumOff val="60000"/>
              </a:schemeClr>
            </a:solidFill>
            <a:ln>
              <a:noFill/>
            </a:ln>
            <a:effectLst/>
          </c:spPr>
          <c:invertIfNegative val="0"/>
          <c:cat>
            <c:multiLvlStrRef>
              <c:f>'Graphs Gender dimension'!$F$32:$G$53</c:f>
              <c:multiLvlStrCache>
                <c:ptCount val="22"/>
                <c:lvl>
                  <c:pt idx="0">
                    <c:v>Men</c:v>
                  </c:pt>
                  <c:pt idx="1">
                    <c:v>Women</c:v>
                  </c:pt>
                  <c:pt idx="2">
                    <c:v>Men</c:v>
                  </c:pt>
                  <c:pt idx="3">
                    <c:v>Women</c:v>
                  </c:pt>
                  <c:pt idx="4">
                    <c:v>Men</c:v>
                  </c:pt>
                  <c:pt idx="5">
                    <c:v>Women</c:v>
                  </c:pt>
                  <c:pt idx="6">
                    <c:v>Men</c:v>
                  </c:pt>
                  <c:pt idx="7">
                    <c:v>Women</c:v>
                  </c:pt>
                  <c:pt idx="8">
                    <c:v>Men</c:v>
                  </c:pt>
                  <c:pt idx="9">
                    <c:v>Women</c:v>
                  </c:pt>
                  <c:pt idx="10">
                    <c:v>Men</c:v>
                  </c:pt>
                  <c:pt idx="11">
                    <c:v>Women</c:v>
                  </c:pt>
                  <c:pt idx="12">
                    <c:v>Men</c:v>
                  </c:pt>
                  <c:pt idx="13">
                    <c:v>Women</c:v>
                  </c:pt>
                  <c:pt idx="14">
                    <c:v>Men</c:v>
                  </c:pt>
                  <c:pt idx="15">
                    <c:v>Women</c:v>
                  </c:pt>
                  <c:pt idx="16">
                    <c:v>Men</c:v>
                  </c:pt>
                  <c:pt idx="17">
                    <c:v>Women</c:v>
                  </c:pt>
                  <c:pt idx="18">
                    <c:v>Men</c:v>
                  </c:pt>
                  <c:pt idx="19">
                    <c:v>Women</c:v>
                  </c:pt>
                  <c:pt idx="20">
                    <c:v>Men</c:v>
                  </c:pt>
                  <c:pt idx="21">
                    <c:v>Women</c:v>
                  </c:pt>
                </c:lvl>
                <c:lvl>
                  <c:pt idx="0">
                    <c:v>Wallis &amp; Futuma</c:v>
                  </c:pt>
                  <c:pt idx="2">
                    <c:v>Mongolia</c:v>
                  </c:pt>
                  <c:pt idx="4">
                    <c:v>Abelina</c:v>
                  </c:pt>
                  <c:pt idx="6">
                    <c:v>Fiji</c:v>
                  </c:pt>
                  <c:pt idx="8">
                    <c:v>Tuvalu</c:v>
                  </c:pt>
                  <c:pt idx="10">
                    <c:v>Tonga</c:v>
                  </c:pt>
                  <c:pt idx="12">
                    <c:v>Thailand</c:v>
                  </c:pt>
                  <c:pt idx="14">
                    <c:v>Cook Islands</c:v>
                  </c:pt>
                  <c:pt idx="16">
                    <c:v> Indonesia</c:v>
                  </c:pt>
                  <c:pt idx="18">
                    <c:v>Marshall Islands</c:v>
                  </c:pt>
                  <c:pt idx="20">
                    <c:v>Maldives</c:v>
                  </c:pt>
                </c:lvl>
              </c:multiLvlStrCache>
            </c:multiLvlStrRef>
          </c:cat>
          <c:val>
            <c:numRef>
              <c:f>'Graphs Gender dimension'!$H$32:$H$53</c:f>
              <c:numCache>
                <c:formatCode>0.0</c:formatCode>
                <c:ptCount val="22"/>
                <c:pt idx="0">
                  <c:v>15.36910044372731</c:v>
                </c:pt>
                <c:pt idx="1">
                  <c:v>12.859560067681894</c:v>
                </c:pt>
                <c:pt idx="2">
                  <c:v>53.623406282919952</c:v>
                </c:pt>
                <c:pt idx="3">
                  <c:v>31.963309284672786</c:v>
                </c:pt>
                <c:pt idx="4">
                  <c:v>53.623406282919952</c:v>
                </c:pt>
                <c:pt idx="5">
                  <c:v>31.963309284672786</c:v>
                </c:pt>
                <c:pt idx="6">
                  <c:v>34.530386740331494</c:v>
                </c:pt>
                <c:pt idx="7">
                  <c:v>29.330571543791471</c:v>
                </c:pt>
                <c:pt idx="8">
                  <c:v>6.9584736251402921</c:v>
                </c:pt>
                <c:pt idx="9">
                  <c:v>6.8062827225130889</c:v>
                </c:pt>
                <c:pt idx="10">
                  <c:v>60.304510496778221</c:v>
                </c:pt>
                <c:pt idx="11">
                  <c:v>45.658243252917174</c:v>
                </c:pt>
                <c:pt idx="12">
                  <c:v>42.61189644106296</c:v>
                </c:pt>
                <c:pt idx="13">
                  <c:v>40.5577951263963</c:v>
                </c:pt>
                <c:pt idx="14">
                  <c:v>21.224773834377174</c:v>
                </c:pt>
                <c:pt idx="15">
                  <c:v>21.69683869224534</c:v>
                </c:pt>
                <c:pt idx="16">
                  <c:v>52.218393388481253</c:v>
                </c:pt>
                <c:pt idx="17">
                  <c:v>53.081263804154567</c:v>
                </c:pt>
                <c:pt idx="18">
                  <c:v>6.5912532288233727</c:v>
                </c:pt>
                <c:pt idx="19">
                  <c:v>3.9907012785741962</c:v>
                </c:pt>
                <c:pt idx="20">
                  <c:v>13.796229973433915</c:v>
                </c:pt>
                <c:pt idx="21">
                  <c:v>16.456601304021135</c:v>
                </c:pt>
              </c:numCache>
            </c:numRef>
          </c:val>
          <c:extLst>
            <c:ext xmlns:c16="http://schemas.microsoft.com/office/drawing/2014/chart" uri="{C3380CC4-5D6E-409C-BE32-E72D297353CC}">
              <c16:uniqueId val="{0000000B-40CA-472D-BF9B-2B19FD034834}"/>
            </c:ext>
          </c:extLst>
        </c:ser>
        <c:ser>
          <c:idx val="1"/>
          <c:order val="1"/>
          <c:tx>
            <c:strRef>
              <c:f>'Graphs Gender dimension'!$I$3</c:f>
              <c:strCache>
                <c:ptCount val="1"/>
                <c:pt idx="0">
                  <c:v>Formal sector</c:v>
                </c:pt>
              </c:strCache>
            </c:strRef>
          </c:tx>
          <c:spPr>
            <a:solidFill>
              <a:schemeClr val="accent5"/>
            </a:solidFill>
            <a:ln>
              <a:noFill/>
            </a:ln>
            <a:effectLst/>
          </c:spPr>
          <c:invertIfNegative val="0"/>
          <c:cat>
            <c:multiLvlStrRef>
              <c:f>'Graphs Gender dimension'!$F$32:$G$53</c:f>
              <c:multiLvlStrCache>
                <c:ptCount val="22"/>
                <c:lvl>
                  <c:pt idx="0">
                    <c:v>Men</c:v>
                  </c:pt>
                  <c:pt idx="1">
                    <c:v>Women</c:v>
                  </c:pt>
                  <c:pt idx="2">
                    <c:v>Men</c:v>
                  </c:pt>
                  <c:pt idx="3">
                    <c:v>Women</c:v>
                  </c:pt>
                  <c:pt idx="4">
                    <c:v>Men</c:v>
                  </c:pt>
                  <c:pt idx="5">
                    <c:v>Women</c:v>
                  </c:pt>
                  <c:pt idx="6">
                    <c:v>Men</c:v>
                  </c:pt>
                  <c:pt idx="7">
                    <c:v>Women</c:v>
                  </c:pt>
                  <c:pt idx="8">
                    <c:v>Men</c:v>
                  </c:pt>
                  <c:pt idx="9">
                    <c:v>Women</c:v>
                  </c:pt>
                  <c:pt idx="10">
                    <c:v>Men</c:v>
                  </c:pt>
                  <c:pt idx="11">
                    <c:v>Women</c:v>
                  </c:pt>
                  <c:pt idx="12">
                    <c:v>Men</c:v>
                  </c:pt>
                  <c:pt idx="13">
                    <c:v>Women</c:v>
                  </c:pt>
                  <c:pt idx="14">
                    <c:v>Men</c:v>
                  </c:pt>
                  <c:pt idx="15">
                    <c:v>Women</c:v>
                  </c:pt>
                  <c:pt idx="16">
                    <c:v>Men</c:v>
                  </c:pt>
                  <c:pt idx="17">
                    <c:v>Women</c:v>
                  </c:pt>
                  <c:pt idx="18">
                    <c:v>Men</c:v>
                  </c:pt>
                  <c:pt idx="19">
                    <c:v>Women</c:v>
                  </c:pt>
                  <c:pt idx="20">
                    <c:v>Men</c:v>
                  </c:pt>
                  <c:pt idx="21">
                    <c:v>Women</c:v>
                  </c:pt>
                </c:lvl>
                <c:lvl>
                  <c:pt idx="0">
                    <c:v>Wallis &amp; Futuma</c:v>
                  </c:pt>
                  <c:pt idx="2">
                    <c:v>Mongolia</c:v>
                  </c:pt>
                  <c:pt idx="4">
                    <c:v>Abelina</c:v>
                  </c:pt>
                  <c:pt idx="6">
                    <c:v>Fiji</c:v>
                  </c:pt>
                  <c:pt idx="8">
                    <c:v>Tuvalu</c:v>
                  </c:pt>
                  <c:pt idx="10">
                    <c:v>Tonga</c:v>
                  </c:pt>
                  <c:pt idx="12">
                    <c:v>Thailand</c:v>
                  </c:pt>
                  <c:pt idx="14">
                    <c:v>Cook Islands</c:v>
                  </c:pt>
                  <c:pt idx="16">
                    <c:v> Indonesia</c:v>
                  </c:pt>
                  <c:pt idx="18">
                    <c:v>Marshall Islands</c:v>
                  </c:pt>
                  <c:pt idx="20">
                    <c:v>Maldives</c:v>
                  </c:pt>
                </c:lvl>
              </c:multiLvlStrCache>
            </c:multiLvlStrRef>
          </c:cat>
          <c:val>
            <c:numRef>
              <c:f>'Graphs Gender dimension'!$I$32:$I$53</c:f>
              <c:numCache>
                <c:formatCode>0.0</c:formatCode>
                <c:ptCount val="22"/>
                <c:pt idx="0">
                  <c:v>3.1867688584106499</c:v>
                </c:pt>
                <c:pt idx="1">
                  <c:v>2.9892836999435985</c:v>
                </c:pt>
                <c:pt idx="2">
                  <c:v>5.2852474197308235</c:v>
                </c:pt>
                <c:pt idx="3">
                  <c:v>7.6830531996399678</c:v>
                </c:pt>
                <c:pt idx="4">
                  <c:v>5.2852474197308235</c:v>
                </c:pt>
                <c:pt idx="5">
                  <c:v>7.6830531996399678</c:v>
                </c:pt>
                <c:pt idx="6">
                  <c:v>9.8483875112424517</c:v>
                </c:pt>
                <c:pt idx="7">
                  <c:v>6.5604721926898115</c:v>
                </c:pt>
                <c:pt idx="8">
                  <c:v>14.365881032547701</c:v>
                </c:pt>
                <c:pt idx="9">
                  <c:v>14.834205933682373</c:v>
                </c:pt>
                <c:pt idx="10">
                  <c:v>15.412596133859905</c:v>
                </c:pt>
                <c:pt idx="11">
                  <c:v>14.768415777793686</c:v>
                </c:pt>
                <c:pt idx="12">
                  <c:v>16.557244887422552</c:v>
                </c:pt>
                <c:pt idx="13">
                  <c:v>19.168177322837877</c:v>
                </c:pt>
                <c:pt idx="14">
                  <c:v>4.9872419392252381</c:v>
                </c:pt>
                <c:pt idx="15">
                  <c:v>6.4036746825182389</c:v>
                </c:pt>
                <c:pt idx="16">
                  <c:v>24.6882145296949</c:v>
                </c:pt>
                <c:pt idx="17">
                  <c:v>24.802447291630092</c:v>
                </c:pt>
                <c:pt idx="18">
                  <c:v>7.0633294735904517</c:v>
                </c:pt>
                <c:pt idx="19">
                  <c:v>5.6954668733049205</c:v>
                </c:pt>
                <c:pt idx="20">
                  <c:v>21.468660180794444</c:v>
                </c:pt>
                <c:pt idx="21">
                  <c:v>13.646169134934677</c:v>
                </c:pt>
              </c:numCache>
            </c:numRef>
          </c:val>
          <c:extLst>
            <c:ext xmlns:c16="http://schemas.microsoft.com/office/drawing/2014/chart" uri="{C3380CC4-5D6E-409C-BE32-E72D297353CC}">
              <c16:uniqueId val="{0000000D-40CA-472D-BF9B-2B19FD034834}"/>
            </c:ext>
          </c:extLst>
        </c:ser>
        <c:ser>
          <c:idx val="2"/>
          <c:order val="2"/>
          <c:tx>
            <c:strRef>
              <c:f>'Graphs Gender dimension'!$J$3</c:f>
              <c:strCache>
                <c:ptCount val="1"/>
                <c:pt idx="0">
                  <c:v>Households</c:v>
                </c:pt>
              </c:strCache>
            </c:strRef>
          </c:tx>
          <c:spPr>
            <a:solidFill>
              <a:schemeClr val="accent6"/>
            </a:solidFill>
            <a:ln>
              <a:noFill/>
            </a:ln>
            <a:effectLst/>
          </c:spPr>
          <c:invertIfNegative val="0"/>
          <c:cat>
            <c:multiLvlStrRef>
              <c:f>'Graphs Gender dimension'!$F$32:$G$53</c:f>
              <c:multiLvlStrCache>
                <c:ptCount val="22"/>
                <c:lvl>
                  <c:pt idx="0">
                    <c:v>Men</c:v>
                  </c:pt>
                  <c:pt idx="1">
                    <c:v>Women</c:v>
                  </c:pt>
                  <c:pt idx="2">
                    <c:v>Men</c:v>
                  </c:pt>
                  <c:pt idx="3">
                    <c:v>Women</c:v>
                  </c:pt>
                  <c:pt idx="4">
                    <c:v>Men</c:v>
                  </c:pt>
                  <c:pt idx="5">
                    <c:v>Women</c:v>
                  </c:pt>
                  <c:pt idx="6">
                    <c:v>Men</c:v>
                  </c:pt>
                  <c:pt idx="7">
                    <c:v>Women</c:v>
                  </c:pt>
                  <c:pt idx="8">
                    <c:v>Men</c:v>
                  </c:pt>
                  <c:pt idx="9">
                    <c:v>Women</c:v>
                  </c:pt>
                  <c:pt idx="10">
                    <c:v>Men</c:v>
                  </c:pt>
                  <c:pt idx="11">
                    <c:v>Women</c:v>
                  </c:pt>
                  <c:pt idx="12">
                    <c:v>Men</c:v>
                  </c:pt>
                  <c:pt idx="13">
                    <c:v>Women</c:v>
                  </c:pt>
                  <c:pt idx="14">
                    <c:v>Men</c:v>
                  </c:pt>
                  <c:pt idx="15">
                    <c:v>Women</c:v>
                  </c:pt>
                  <c:pt idx="16">
                    <c:v>Men</c:v>
                  </c:pt>
                  <c:pt idx="17">
                    <c:v>Women</c:v>
                  </c:pt>
                  <c:pt idx="18">
                    <c:v>Men</c:v>
                  </c:pt>
                  <c:pt idx="19">
                    <c:v>Women</c:v>
                  </c:pt>
                  <c:pt idx="20">
                    <c:v>Men</c:v>
                  </c:pt>
                  <c:pt idx="21">
                    <c:v>Women</c:v>
                  </c:pt>
                </c:lvl>
                <c:lvl>
                  <c:pt idx="0">
                    <c:v>Wallis &amp; Futuma</c:v>
                  </c:pt>
                  <c:pt idx="2">
                    <c:v>Mongolia</c:v>
                  </c:pt>
                  <c:pt idx="4">
                    <c:v>Abelina</c:v>
                  </c:pt>
                  <c:pt idx="6">
                    <c:v>Fiji</c:v>
                  </c:pt>
                  <c:pt idx="8">
                    <c:v>Tuvalu</c:v>
                  </c:pt>
                  <c:pt idx="10">
                    <c:v>Tonga</c:v>
                  </c:pt>
                  <c:pt idx="12">
                    <c:v>Thailand</c:v>
                  </c:pt>
                  <c:pt idx="14">
                    <c:v>Cook Islands</c:v>
                  </c:pt>
                  <c:pt idx="16">
                    <c:v> Indonesia</c:v>
                  </c:pt>
                  <c:pt idx="18">
                    <c:v>Marshall Islands</c:v>
                  </c:pt>
                  <c:pt idx="20">
                    <c:v>Maldives</c:v>
                  </c:pt>
                </c:lvl>
              </c:multiLvlStrCache>
            </c:multiLvlStrRef>
          </c:cat>
          <c:val>
            <c:numRef>
              <c:f>'Graphs Gender dimension'!$J$32:$J$53</c:f>
              <c:numCache>
                <c:formatCode>0.0</c:formatCode>
                <c:ptCount val="22"/>
                <c:pt idx="0">
                  <c:v>26.542960871319082</c:v>
                </c:pt>
                <c:pt idx="1">
                  <c:v>7.3886068809926684</c:v>
                </c:pt>
                <c:pt idx="2">
                  <c:v>0.54444644244272511</c:v>
                </c:pt>
                <c:pt idx="3">
                  <c:v>13.061385745239699</c:v>
                </c:pt>
                <c:pt idx="4">
                  <c:v>0.54444644244272511</c:v>
                </c:pt>
                <c:pt idx="5">
                  <c:v>13.061385745239699</c:v>
                </c:pt>
                <c:pt idx="6">
                  <c:v>0.35608744332886694</c:v>
                </c:pt>
                <c:pt idx="7">
                  <c:v>5.5522968068335965</c:v>
                </c:pt>
                <c:pt idx="8">
                  <c:v>3.8159371492704826</c:v>
                </c:pt>
                <c:pt idx="9">
                  <c:v>1.3961605584642234</c:v>
                </c:pt>
                <c:pt idx="10">
                  <c:v>7.1970484306796925</c:v>
                </c:pt>
                <c:pt idx="11">
                  <c:v>17.839501753883599</c:v>
                </c:pt>
                <c:pt idx="12">
                  <c:v>5.3287097586447052</c:v>
                </c:pt>
                <c:pt idx="13">
                  <c:v>5.8367922239515</c:v>
                </c:pt>
                <c:pt idx="14">
                  <c:v>2.0876826722338206</c:v>
                </c:pt>
                <c:pt idx="15">
                  <c:v>2.0264793299108348</c:v>
                </c:pt>
                <c:pt idx="16">
                  <c:v>3.1593327901627397</c:v>
                </c:pt>
                <c:pt idx="17">
                  <c:v>4.9172159032942186</c:v>
                </c:pt>
                <c:pt idx="18">
                  <c:v>8.3993943172708647</c:v>
                </c:pt>
                <c:pt idx="19">
                  <c:v>17.628826036419991</c:v>
                </c:pt>
                <c:pt idx="20">
                  <c:v>9.966361715824501</c:v>
                </c:pt>
                <c:pt idx="21">
                  <c:v>21.939307269069491</c:v>
                </c:pt>
              </c:numCache>
            </c:numRef>
          </c:val>
          <c:extLst>
            <c:ext xmlns:c16="http://schemas.microsoft.com/office/drawing/2014/chart" uri="{C3380CC4-5D6E-409C-BE32-E72D297353CC}">
              <c16:uniqueId val="{0000000F-40CA-472D-BF9B-2B19FD034834}"/>
            </c:ext>
          </c:extLst>
        </c:ser>
        <c:dLbls>
          <c:showLegendKey val="0"/>
          <c:showVal val="0"/>
          <c:showCatName val="0"/>
          <c:showSerName val="0"/>
          <c:showPercent val="0"/>
          <c:showBubbleSize val="0"/>
        </c:dLbls>
        <c:gapWidth val="50"/>
        <c:overlap val="100"/>
        <c:axId val="572333816"/>
        <c:axId val="572335784"/>
      </c:barChart>
      <c:lineChart>
        <c:grouping val="standard"/>
        <c:varyColors val="0"/>
        <c:ser>
          <c:idx val="3"/>
          <c:order val="3"/>
          <c:tx>
            <c:strRef>
              <c:f>'Graphs Gender dimension'!$L$3</c:f>
              <c:strCache>
                <c:ptCount val="1"/>
                <c:pt idx="0">
                  <c:v>Gender gap</c:v>
                </c:pt>
              </c:strCache>
            </c:strRef>
          </c:tx>
          <c:spPr>
            <a:ln w="19050">
              <a:noFill/>
            </a:ln>
          </c:spPr>
          <c:marker>
            <c:symbol val="circle"/>
            <c:size val="8"/>
            <c:spPr>
              <a:solidFill>
                <a:srgbClr val="FF0000"/>
              </a:solidFill>
              <a:ln w="9525">
                <a:solidFill>
                  <a:schemeClr val="bg1"/>
                </a:solidFill>
              </a:ln>
              <a:effectLst/>
            </c:spPr>
          </c:marker>
          <c:cat>
            <c:multiLvlStrRef>
              <c:f>'Graphs Gender dimension'!$F$32:$G$53</c:f>
              <c:multiLvlStrCache>
                <c:ptCount val="22"/>
                <c:lvl>
                  <c:pt idx="0">
                    <c:v>Men</c:v>
                  </c:pt>
                  <c:pt idx="1">
                    <c:v>Women</c:v>
                  </c:pt>
                  <c:pt idx="2">
                    <c:v>Men</c:v>
                  </c:pt>
                  <c:pt idx="3">
                    <c:v>Women</c:v>
                  </c:pt>
                  <c:pt idx="4">
                    <c:v>Men</c:v>
                  </c:pt>
                  <c:pt idx="5">
                    <c:v>Women</c:v>
                  </c:pt>
                  <c:pt idx="6">
                    <c:v>Men</c:v>
                  </c:pt>
                  <c:pt idx="7">
                    <c:v>Women</c:v>
                  </c:pt>
                  <c:pt idx="8">
                    <c:v>Men</c:v>
                  </c:pt>
                  <c:pt idx="9">
                    <c:v>Women</c:v>
                  </c:pt>
                  <c:pt idx="10">
                    <c:v>Men</c:v>
                  </c:pt>
                  <c:pt idx="11">
                    <c:v>Women</c:v>
                  </c:pt>
                  <c:pt idx="12">
                    <c:v>Men</c:v>
                  </c:pt>
                  <c:pt idx="13">
                    <c:v>Women</c:v>
                  </c:pt>
                  <c:pt idx="14">
                    <c:v>Men</c:v>
                  </c:pt>
                  <c:pt idx="15">
                    <c:v>Women</c:v>
                  </c:pt>
                  <c:pt idx="16">
                    <c:v>Men</c:v>
                  </c:pt>
                  <c:pt idx="17">
                    <c:v>Women</c:v>
                  </c:pt>
                  <c:pt idx="18">
                    <c:v>Men</c:v>
                  </c:pt>
                  <c:pt idx="19">
                    <c:v>Women</c:v>
                  </c:pt>
                  <c:pt idx="20">
                    <c:v>Men</c:v>
                  </c:pt>
                  <c:pt idx="21">
                    <c:v>Women</c:v>
                  </c:pt>
                </c:lvl>
                <c:lvl>
                  <c:pt idx="0">
                    <c:v>Wallis &amp; Futuma</c:v>
                  </c:pt>
                  <c:pt idx="2">
                    <c:v>Mongolia</c:v>
                  </c:pt>
                  <c:pt idx="4">
                    <c:v>Abelina</c:v>
                  </c:pt>
                  <c:pt idx="6">
                    <c:v>Fiji</c:v>
                  </c:pt>
                  <c:pt idx="8">
                    <c:v>Tuvalu</c:v>
                  </c:pt>
                  <c:pt idx="10">
                    <c:v>Tonga</c:v>
                  </c:pt>
                  <c:pt idx="12">
                    <c:v>Thailand</c:v>
                  </c:pt>
                  <c:pt idx="14">
                    <c:v>Cook Islands</c:v>
                  </c:pt>
                  <c:pt idx="16">
                    <c:v> Indonesia</c:v>
                  </c:pt>
                  <c:pt idx="18">
                    <c:v>Marshall Islands</c:v>
                  </c:pt>
                  <c:pt idx="20">
                    <c:v>Maldives</c:v>
                  </c:pt>
                </c:lvl>
              </c:multiLvlStrCache>
            </c:multiLvlStrRef>
          </c:cat>
          <c:val>
            <c:numRef>
              <c:f>'Graphs Gender dimension'!$L$32:$L$53</c:f>
              <c:numCache>
                <c:formatCode>0.0</c:formatCode>
                <c:ptCount val="22"/>
                <c:pt idx="0">
                  <c:v>-21.861379524838885</c:v>
                </c:pt>
                <c:pt idx="1">
                  <c:v>-21.861379524838885</c:v>
                </c:pt>
                <c:pt idx="2">
                  <c:v>-6.7453519155410504</c:v>
                </c:pt>
                <c:pt idx="3">
                  <c:v>-6.7453519155410504</c:v>
                </c:pt>
                <c:pt idx="4">
                  <c:v>-6.7453519155410504</c:v>
                </c:pt>
                <c:pt idx="5">
                  <c:v>-6.7453519155410504</c:v>
                </c:pt>
                <c:pt idx="6">
                  <c:v>-3.2915211515879363</c:v>
                </c:pt>
                <c:pt idx="7">
                  <c:v>-3.2915211515879363</c:v>
                </c:pt>
                <c:pt idx="8">
                  <c:v>-2.1036425922987902</c:v>
                </c:pt>
                <c:pt idx="9">
                  <c:v>-2.1036425922987902</c:v>
                </c:pt>
                <c:pt idx="10">
                  <c:v>-4.6479942767233524</c:v>
                </c:pt>
                <c:pt idx="11">
                  <c:v>-4.6479942767233524</c:v>
                </c:pt>
                <c:pt idx="12">
                  <c:v>1.0649135860554679</c:v>
                </c:pt>
                <c:pt idx="13">
                  <c:v>1.0649135860554679</c:v>
                </c:pt>
                <c:pt idx="14">
                  <c:v>1.8272942588381795</c:v>
                </c:pt>
                <c:pt idx="15">
                  <c:v>1.8272942588381795</c:v>
                </c:pt>
                <c:pt idx="16">
                  <c:v>2.7349862907399967</c:v>
                </c:pt>
                <c:pt idx="17">
                  <c:v>2.7349862907399967</c:v>
                </c:pt>
                <c:pt idx="18">
                  <c:v>5.2610171686144191</c:v>
                </c:pt>
                <c:pt idx="19">
                  <c:v>5.2610171686144191</c:v>
                </c:pt>
                <c:pt idx="20">
                  <c:v>6.8108258379724447</c:v>
                </c:pt>
                <c:pt idx="21">
                  <c:v>6.8108258379724447</c:v>
                </c:pt>
              </c:numCache>
            </c:numRef>
          </c:val>
          <c:smooth val="0"/>
          <c:extLst>
            <c:ext xmlns:c16="http://schemas.microsoft.com/office/drawing/2014/chart" uri="{C3380CC4-5D6E-409C-BE32-E72D297353CC}">
              <c16:uniqueId val="{00000011-40CA-472D-BF9B-2B19FD034834}"/>
            </c:ext>
          </c:extLst>
        </c:ser>
        <c:dLbls>
          <c:showLegendKey val="0"/>
          <c:showVal val="0"/>
          <c:showCatName val="0"/>
          <c:showSerName val="0"/>
          <c:showPercent val="0"/>
          <c:showBubbleSize val="0"/>
        </c:dLbls>
        <c:marker val="1"/>
        <c:smooth val="0"/>
        <c:axId val="638760456"/>
        <c:axId val="638762096"/>
      </c:lineChart>
      <c:catAx>
        <c:axId val="572333816"/>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CH"/>
          </a:p>
        </c:txPr>
        <c:crossAx val="572335784"/>
        <c:crosses val="autoZero"/>
        <c:auto val="1"/>
        <c:lblAlgn val="ctr"/>
        <c:lblOffset val="100"/>
        <c:noMultiLvlLbl val="0"/>
      </c:catAx>
      <c:valAx>
        <c:axId val="572335784"/>
        <c:scaling>
          <c:orientation val="minMax"/>
          <c:max val="100"/>
          <c:min val="-3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Share of informal emloyment in total employment (%) and gender gap (% points)</a:t>
                </a:r>
              </a:p>
            </c:rich>
          </c:tx>
          <c:layout>
            <c:manualLayout>
              <c:xMode val="edge"/>
              <c:yMode val="edge"/>
              <c:x val="8.015807199401797E-3"/>
              <c:y val="4.846687115118499E-2"/>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572333816"/>
        <c:crosses val="autoZero"/>
        <c:crossBetween val="between"/>
      </c:valAx>
      <c:valAx>
        <c:axId val="638762096"/>
        <c:scaling>
          <c:orientation val="minMax"/>
          <c:max val="100"/>
          <c:min val="-2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00" b="0" i="0" u="none" strike="noStrike" kern="1200" baseline="0">
                <a:solidFill>
                  <a:schemeClr val="bg1"/>
                </a:solidFill>
                <a:latin typeface="+mn-lt"/>
                <a:ea typeface="+mn-ea"/>
                <a:cs typeface="+mn-cs"/>
              </a:defRPr>
            </a:pPr>
            <a:endParaRPr lang="en-CH"/>
          </a:p>
        </c:txPr>
        <c:crossAx val="638760456"/>
        <c:crosses val="max"/>
        <c:crossBetween val="between"/>
      </c:valAx>
      <c:catAx>
        <c:axId val="638760456"/>
        <c:scaling>
          <c:orientation val="minMax"/>
        </c:scaling>
        <c:delete val="1"/>
        <c:axPos val="b"/>
        <c:numFmt formatCode="General" sourceLinked="1"/>
        <c:majorTickMark val="out"/>
        <c:minorTickMark val="none"/>
        <c:tickLblPos val="nextTo"/>
        <c:crossAx val="638762096"/>
        <c:crosses val="autoZero"/>
        <c:auto val="1"/>
        <c:lblAlgn val="ctr"/>
        <c:lblOffset val="100"/>
        <c:noMultiLvlLbl val="0"/>
      </c:catAx>
    </c:plotArea>
    <c:legend>
      <c:legendPos val="b"/>
      <c:layout>
        <c:manualLayout>
          <c:xMode val="edge"/>
          <c:yMode val="edge"/>
          <c:x val="0.24277945857518748"/>
          <c:y val="0.90747678358387018"/>
          <c:w val="0.51444108284962498"/>
          <c:h val="8.7674731567644951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CH"/>
        </a:p>
      </c:txPr>
    </c:legend>
    <c:plotVisOnly val="1"/>
    <c:dispBlanksAs val="gap"/>
    <c:showDLblsOverMax val="0"/>
    <c:extLst/>
  </c:chart>
  <c:spPr>
    <a:ln>
      <a:solidFill>
        <a:schemeClr val="accent5"/>
      </a:solidFill>
    </a:ln>
  </c:spPr>
  <c:txPr>
    <a:bodyPr/>
    <a:lstStyle/>
    <a:p>
      <a:pPr>
        <a:defRPr/>
      </a:pPr>
      <a:endParaRPr lang="en-CH"/>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56155443935932E-2"/>
          <c:y val="4.4579519715507991E-2"/>
          <c:w val="0.88543550503406543"/>
          <c:h val="0.56314558854903018"/>
        </c:manualLayout>
      </c:layout>
      <c:barChart>
        <c:barDir val="col"/>
        <c:grouping val="stacked"/>
        <c:varyColors val="0"/>
        <c:ser>
          <c:idx val="0"/>
          <c:order val="0"/>
          <c:tx>
            <c:strRef>
              <c:f>'Graphs Gender dimension'!$H$3</c:f>
              <c:strCache>
                <c:ptCount val="1"/>
                <c:pt idx="0">
                  <c:v>Informal sector</c:v>
                </c:pt>
              </c:strCache>
            </c:strRef>
          </c:tx>
          <c:spPr>
            <a:solidFill>
              <a:schemeClr val="accent1">
                <a:lumMod val="40000"/>
                <a:lumOff val="60000"/>
              </a:schemeClr>
            </a:solidFill>
            <a:ln>
              <a:noFill/>
            </a:ln>
            <a:effectLst/>
          </c:spPr>
          <c:invertIfNegative val="0"/>
          <c:cat>
            <c:multiLvlStrRef>
              <c:f>'Graphs Gender dimension'!$F$54:$G$61</c:f>
              <c:multiLvlStrCache>
                <c:ptCount val="8"/>
                <c:lvl>
                  <c:pt idx="0">
                    <c:v>Men</c:v>
                  </c:pt>
                  <c:pt idx="1">
                    <c:v>Women</c:v>
                  </c:pt>
                  <c:pt idx="2">
                    <c:v>Men</c:v>
                  </c:pt>
                  <c:pt idx="3">
                    <c:v>Women</c:v>
                  </c:pt>
                  <c:pt idx="4">
                    <c:v>Men</c:v>
                  </c:pt>
                  <c:pt idx="5">
                    <c:v>Women</c:v>
                  </c:pt>
                  <c:pt idx="6">
                    <c:v>Men</c:v>
                  </c:pt>
                  <c:pt idx="7">
                    <c:v>Women</c:v>
                  </c:pt>
                </c:lvl>
                <c:lvl>
                  <c:pt idx="0">
                    <c:v> Brunei Darussalam</c:v>
                  </c:pt>
                  <c:pt idx="2">
                    <c:v>Nauru</c:v>
                  </c:pt>
                  <c:pt idx="4">
                    <c:v>Australia</c:v>
                  </c:pt>
                  <c:pt idx="6">
                    <c:v>Korea Republic</c:v>
                  </c:pt>
                </c:lvl>
              </c:multiLvlStrCache>
            </c:multiLvlStrRef>
          </c:cat>
          <c:val>
            <c:numRef>
              <c:f>'Graphs Gender dimension'!$H$54:$H$61</c:f>
              <c:numCache>
                <c:formatCode>0.0</c:formatCode>
                <c:ptCount val="8"/>
                <c:pt idx="0">
                  <c:v>2.0188848575965146</c:v>
                </c:pt>
                <c:pt idx="1">
                  <c:v>4.2884743657566071</c:v>
                </c:pt>
                <c:pt idx="2">
                  <c:v>26.671974522292995</c:v>
                </c:pt>
                <c:pt idx="3">
                  <c:v>20.732336255801957</c:v>
                </c:pt>
                <c:pt idx="4">
                  <c:v>23.911411002554768</c:v>
                </c:pt>
                <c:pt idx="5">
                  <c:v>22.366377164651521</c:v>
                </c:pt>
                <c:pt idx="6">
                  <c:v>15.220507927966654</c:v>
                </c:pt>
                <c:pt idx="7">
                  <c:v>19.429630131023309</c:v>
                </c:pt>
              </c:numCache>
            </c:numRef>
          </c:val>
          <c:extLst>
            <c:ext xmlns:c16="http://schemas.microsoft.com/office/drawing/2014/chart" uri="{C3380CC4-5D6E-409C-BE32-E72D297353CC}">
              <c16:uniqueId val="{0000000B-77BF-49C8-A660-2F461235AC6A}"/>
            </c:ext>
          </c:extLst>
        </c:ser>
        <c:ser>
          <c:idx val="1"/>
          <c:order val="1"/>
          <c:tx>
            <c:strRef>
              <c:f>'Graphs Gender dimension'!$I$3</c:f>
              <c:strCache>
                <c:ptCount val="1"/>
                <c:pt idx="0">
                  <c:v>Formal sector</c:v>
                </c:pt>
              </c:strCache>
            </c:strRef>
          </c:tx>
          <c:spPr>
            <a:solidFill>
              <a:schemeClr val="accent5"/>
            </a:solidFill>
            <a:ln>
              <a:noFill/>
            </a:ln>
            <a:effectLst/>
          </c:spPr>
          <c:invertIfNegative val="0"/>
          <c:cat>
            <c:multiLvlStrRef>
              <c:f>'Graphs Gender dimension'!$F$54:$G$61</c:f>
              <c:multiLvlStrCache>
                <c:ptCount val="8"/>
                <c:lvl>
                  <c:pt idx="0">
                    <c:v>Men</c:v>
                  </c:pt>
                  <c:pt idx="1">
                    <c:v>Women</c:v>
                  </c:pt>
                  <c:pt idx="2">
                    <c:v>Men</c:v>
                  </c:pt>
                  <c:pt idx="3">
                    <c:v>Women</c:v>
                  </c:pt>
                  <c:pt idx="4">
                    <c:v>Men</c:v>
                  </c:pt>
                  <c:pt idx="5">
                    <c:v>Women</c:v>
                  </c:pt>
                  <c:pt idx="6">
                    <c:v>Men</c:v>
                  </c:pt>
                  <c:pt idx="7">
                    <c:v>Women</c:v>
                  </c:pt>
                </c:lvl>
                <c:lvl>
                  <c:pt idx="0">
                    <c:v> Brunei Darussalam</c:v>
                  </c:pt>
                  <c:pt idx="2">
                    <c:v>Nauru</c:v>
                  </c:pt>
                  <c:pt idx="4">
                    <c:v>Australia</c:v>
                  </c:pt>
                  <c:pt idx="6">
                    <c:v>Korea Republic</c:v>
                  </c:pt>
                </c:lvl>
              </c:multiLvlStrCache>
            </c:multiLvlStrRef>
          </c:cat>
          <c:val>
            <c:numRef>
              <c:f>'Graphs Gender dimension'!$I$54:$I$61</c:f>
              <c:numCache>
                <c:formatCode>0.0</c:formatCode>
                <c:ptCount val="8"/>
                <c:pt idx="0">
                  <c:v>26.118172264878918</c:v>
                </c:pt>
                <c:pt idx="1">
                  <c:v>14.610023690687029</c:v>
                </c:pt>
                <c:pt idx="2">
                  <c:v>22.611464968152866</c:v>
                </c:pt>
                <c:pt idx="3">
                  <c:v>24.75502836513667</c:v>
                </c:pt>
                <c:pt idx="4">
                  <c:v>1.8412221241947528</c:v>
                </c:pt>
                <c:pt idx="5">
                  <c:v>3.9437489956757341</c:v>
                </c:pt>
                <c:pt idx="6">
                  <c:v>8.9899103526157926</c:v>
                </c:pt>
                <c:pt idx="7">
                  <c:v>16.424388600268959</c:v>
                </c:pt>
              </c:numCache>
            </c:numRef>
          </c:val>
          <c:extLst>
            <c:ext xmlns:c16="http://schemas.microsoft.com/office/drawing/2014/chart" uri="{C3380CC4-5D6E-409C-BE32-E72D297353CC}">
              <c16:uniqueId val="{0000000D-77BF-49C8-A660-2F461235AC6A}"/>
            </c:ext>
          </c:extLst>
        </c:ser>
        <c:ser>
          <c:idx val="2"/>
          <c:order val="2"/>
          <c:tx>
            <c:strRef>
              <c:f>'Graphs Gender dimension'!$J$3</c:f>
              <c:strCache>
                <c:ptCount val="1"/>
                <c:pt idx="0">
                  <c:v>Households</c:v>
                </c:pt>
              </c:strCache>
            </c:strRef>
          </c:tx>
          <c:spPr>
            <a:solidFill>
              <a:schemeClr val="accent6"/>
            </a:solidFill>
            <a:ln>
              <a:noFill/>
            </a:ln>
            <a:effectLst/>
          </c:spPr>
          <c:invertIfNegative val="0"/>
          <c:cat>
            <c:multiLvlStrRef>
              <c:f>'Graphs Gender dimension'!$F$54:$G$61</c:f>
              <c:multiLvlStrCache>
                <c:ptCount val="8"/>
                <c:lvl>
                  <c:pt idx="0">
                    <c:v>Men</c:v>
                  </c:pt>
                  <c:pt idx="1">
                    <c:v>Women</c:v>
                  </c:pt>
                  <c:pt idx="2">
                    <c:v>Men</c:v>
                  </c:pt>
                  <c:pt idx="3">
                    <c:v>Women</c:v>
                  </c:pt>
                  <c:pt idx="4">
                    <c:v>Men</c:v>
                  </c:pt>
                  <c:pt idx="5">
                    <c:v>Women</c:v>
                  </c:pt>
                  <c:pt idx="6">
                    <c:v>Men</c:v>
                  </c:pt>
                  <c:pt idx="7">
                    <c:v>Women</c:v>
                  </c:pt>
                </c:lvl>
                <c:lvl>
                  <c:pt idx="0">
                    <c:v> Brunei Darussalam</c:v>
                  </c:pt>
                  <c:pt idx="2">
                    <c:v>Nauru</c:v>
                  </c:pt>
                  <c:pt idx="4">
                    <c:v>Australia</c:v>
                  </c:pt>
                  <c:pt idx="6">
                    <c:v>Korea Republic</c:v>
                  </c:pt>
                </c:lvl>
              </c:multiLvlStrCache>
            </c:multiLvlStrRef>
          </c:cat>
          <c:val>
            <c:numRef>
              <c:f>'Graphs Gender dimension'!$J$54:$J$61</c:f>
              <c:numCache>
                <c:formatCode>0.0</c:formatCode>
                <c:ptCount val="8"/>
                <c:pt idx="0">
                  <c:v>1.0186470710061442</c:v>
                </c:pt>
                <c:pt idx="1">
                  <c:v>8.4412447960990864</c:v>
                </c:pt>
                <c:pt idx="2">
                  <c:v>0.5573248407643312</c:v>
                </c:pt>
                <c:pt idx="3">
                  <c:v>5.1572975760701398E-2</c:v>
                </c:pt>
                <c:pt idx="4">
                  <c:v>0</c:v>
                </c:pt>
                <c:pt idx="5">
                  <c:v>0.17743266788984693</c:v>
                </c:pt>
                <c:pt idx="6">
                  <c:v>0</c:v>
                </c:pt>
                <c:pt idx="7">
                  <c:v>0.39605980191680867</c:v>
                </c:pt>
              </c:numCache>
            </c:numRef>
          </c:val>
          <c:extLst>
            <c:ext xmlns:c16="http://schemas.microsoft.com/office/drawing/2014/chart" uri="{C3380CC4-5D6E-409C-BE32-E72D297353CC}">
              <c16:uniqueId val="{0000000F-77BF-49C8-A660-2F461235AC6A}"/>
            </c:ext>
          </c:extLst>
        </c:ser>
        <c:dLbls>
          <c:showLegendKey val="0"/>
          <c:showVal val="0"/>
          <c:showCatName val="0"/>
          <c:showSerName val="0"/>
          <c:showPercent val="0"/>
          <c:showBubbleSize val="0"/>
        </c:dLbls>
        <c:gapWidth val="50"/>
        <c:overlap val="100"/>
        <c:axId val="572333816"/>
        <c:axId val="572335784"/>
      </c:barChart>
      <c:lineChart>
        <c:grouping val="standard"/>
        <c:varyColors val="0"/>
        <c:ser>
          <c:idx val="3"/>
          <c:order val="3"/>
          <c:tx>
            <c:strRef>
              <c:f>'Graphs Gender dimension'!$L$3</c:f>
              <c:strCache>
                <c:ptCount val="1"/>
                <c:pt idx="0">
                  <c:v>Gender gap</c:v>
                </c:pt>
              </c:strCache>
            </c:strRef>
          </c:tx>
          <c:spPr>
            <a:ln w="19050">
              <a:noFill/>
            </a:ln>
          </c:spPr>
          <c:marker>
            <c:symbol val="circle"/>
            <c:size val="8"/>
            <c:spPr>
              <a:solidFill>
                <a:srgbClr val="FF0000"/>
              </a:solidFill>
              <a:ln w="9525">
                <a:solidFill>
                  <a:schemeClr val="bg1"/>
                </a:solidFill>
              </a:ln>
              <a:effectLst/>
            </c:spPr>
          </c:marker>
          <c:cat>
            <c:multiLvlStrRef>
              <c:f>'Graphs Gender dimension'!$F$54:$G$61</c:f>
              <c:multiLvlStrCache>
                <c:ptCount val="8"/>
                <c:lvl>
                  <c:pt idx="0">
                    <c:v>Men</c:v>
                  </c:pt>
                  <c:pt idx="1">
                    <c:v>Women</c:v>
                  </c:pt>
                  <c:pt idx="2">
                    <c:v>Men</c:v>
                  </c:pt>
                  <c:pt idx="3">
                    <c:v>Women</c:v>
                  </c:pt>
                  <c:pt idx="4">
                    <c:v>Men</c:v>
                  </c:pt>
                  <c:pt idx="5">
                    <c:v>Women</c:v>
                  </c:pt>
                  <c:pt idx="6">
                    <c:v>Men</c:v>
                  </c:pt>
                  <c:pt idx="7">
                    <c:v>Women</c:v>
                  </c:pt>
                </c:lvl>
                <c:lvl>
                  <c:pt idx="0">
                    <c:v> Brunei Darussalam</c:v>
                  </c:pt>
                  <c:pt idx="2">
                    <c:v>Nauru</c:v>
                  </c:pt>
                  <c:pt idx="4">
                    <c:v>Australia</c:v>
                  </c:pt>
                  <c:pt idx="6">
                    <c:v>Korea Republic</c:v>
                  </c:pt>
                </c:lvl>
              </c:multiLvlStrCache>
            </c:multiLvlStrRef>
          </c:cat>
          <c:val>
            <c:numRef>
              <c:f>'Graphs Gender dimension'!$L$54:$L$61</c:f>
              <c:numCache>
                <c:formatCode>0.0</c:formatCode>
                <c:ptCount val="8"/>
                <c:pt idx="0">
                  <c:v>-1.8159613409388555</c:v>
                </c:pt>
                <c:pt idx="1">
                  <c:v>-1.8159613409388555</c:v>
                </c:pt>
                <c:pt idx="2">
                  <c:v>-4.3018267345108612</c:v>
                </c:pt>
                <c:pt idx="3">
                  <c:v>-4.3018267345108612</c:v>
                </c:pt>
                <c:pt idx="4">
                  <c:v>0.73492570146757785</c:v>
                </c:pt>
                <c:pt idx="5">
                  <c:v>0.73492570146757785</c:v>
                </c:pt>
                <c:pt idx="6">
                  <c:v>12.039660252626632</c:v>
                </c:pt>
                <c:pt idx="7">
                  <c:v>12.039660252626632</c:v>
                </c:pt>
              </c:numCache>
            </c:numRef>
          </c:val>
          <c:smooth val="0"/>
          <c:extLst>
            <c:ext xmlns:c16="http://schemas.microsoft.com/office/drawing/2014/chart" uri="{C3380CC4-5D6E-409C-BE32-E72D297353CC}">
              <c16:uniqueId val="{00000011-77BF-49C8-A660-2F461235AC6A}"/>
            </c:ext>
          </c:extLst>
        </c:ser>
        <c:dLbls>
          <c:showLegendKey val="0"/>
          <c:showVal val="0"/>
          <c:showCatName val="0"/>
          <c:showSerName val="0"/>
          <c:showPercent val="0"/>
          <c:showBubbleSize val="0"/>
        </c:dLbls>
        <c:marker val="1"/>
        <c:smooth val="0"/>
        <c:axId val="638760456"/>
        <c:axId val="638762096"/>
      </c:lineChart>
      <c:catAx>
        <c:axId val="572333816"/>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CH"/>
          </a:p>
        </c:txPr>
        <c:crossAx val="572335784"/>
        <c:crosses val="autoZero"/>
        <c:auto val="1"/>
        <c:lblAlgn val="ctr"/>
        <c:lblOffset val="100"/>
        <c:noMultiLvlLbl val="0"/>
      </c:catAx>
      <c:valAx>
        <c:axId val="572335784"/>
        <c:scaling>
          <c:orientation val="minMax"/>
          <c:max val="100"/>
          <c:min val="-3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Share of informal emloyment in total employment (%) and gender gap (% points)</a:t>
                </a:r>
              </a:p>
            </c:rich>
          </c:tx>
          <c:layout>
            <c:manualLayout>
              <c:xMode val="edge"/>
              <c:yMode val="edge"/>
              <c:x val="8.015807199401797E-3"/>
              <c:y val="4.846687115118499E-2"/>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572333816"/>
        <c:crosses val="autoZero"/>
        <c:crossBetween val="between"/>
      </c:valAx>
      <c:valAx>
        <c:axId val="638762096"/>
        <c:scaling>
          <c:orientation val="minMax"/>
          <c:max val="100"/>
          <c:min val="-2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00" b="0" i="0" u="none" strike="noStrike" kern="1200" baseline="0">
                <a:solidFill>
                  <a:schemeClr val="bg1"/>
                </a:solidFill>
                <a:latin typeface="+mn-lt"/>
                <a:ea typeface="+mn-ea"/>
                <a:cs typeface="+mn-cs"/>
              </a:defRPr>
            </a:pPr>
            <a:endParaRPr lang="en-CH"/>
          </a:p>
        </c:txPr>
        <c:crossAx val="638760456"/>
        <c:crosses val="max"/>
        <c:crossBetween val="between"/>
      </c:valAx>
      <c:catAx>
        <c:axId val="638760456"/>
        <c:scaling>
          <c:orientation val="minMax"/>
        </c:scaling>
        <c:delete val="1"/>
        <c:axPos val="b"/>
        <c:numFmt formatCode="General" sourceLinked="1"/>
        <c:majorTickMark val="out"/>
        <c:minorTickMark val="none"/>
        <c:tickLblPos val="nextTo"/>
        <c:crossAx val="638762096"/>
        <c:crosses val="autoZero"/>
        <c:auto val="1"/>
        <c:lblAlgn val="ctr"/>
        <c:lblOffset val="100"/>
        <c:noMultiLvlLbl val="0"/>
      </c:catAx>
    </c:plotArea>
    <c:legend>
      <c:legendPos val="b"/>
      <c:layout>
        <c:manualLayout>
          <c:xMode val="edge"/>
          <c:yMode val="edge"/>
          <c:x val="0.24277945857518748"/>
          <c:y val="0.90747678358387018"/>
          <c:w val="0.51444108284962498"/>
          <c:h val="8.7674731567644951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CH"/>
        </a:p>
      </c:txPr>
    </c:legend>
    <c:plotVisOnly val="1"/>
    <c:dispBlanksAs val="gap"/>
    <c:showDLblsOverMax val="0"/>
    <c:extLst/>
  </c:chart>
  <c:spPr>
    <a:ln>
      <a:solidFill>
        <a:schemeClr val="accent5"/>
      </a:solidFill>
    </a:ln>
  </c:spPr>
  <c:txPr>
    <a:bodyPr/>
    <a:lstStyle/>
    <a:p>
      <a:pPr>
        <a:defRPr/>
      </a:pPr>
      <a:endParaRPr lang="en-CH"/>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19-D42C-48D1-937E-896CE937C095}"/>
              </c:ext>
            </c:extLst>
          </c:dPt>
          <c:dPt>
            <c:idx val="1"/>
            <c:bubble3D val="0"/>
            <c:spPr>
              <a:solidFill>
                <a:schemeClr val="accent5"/>
              </a:solidFill>
              <a:ln>
                <a:solidFill>
                  <a:schemeClr val="bg1"/>
                </a:solidFill>
              </a:ln>
            </c:spPr>
            <c:extLst>
              <c:ext xmlns:c16="http://schemas.microsoft.com/office/drawing/2014/chart" uri="{C3380CC4-5D6E-409C-BE32-E72D297353CC}">
                <c16:uniqueId val="{0000001B-D42C-48D1-937E-896CE937C095}"/>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1D-D42C-48D1-937E-896CE937C095}"/>
              </c:ext>
            </c:extLst>
          </c:dPt>
          <c:dPt>
            <c:idx val="3"/>
            <c:bubble3D val="0"/>
            <c:spPr>
              <a:solidFill>
                <a:srgbClr val="FF5353"/>
              </a:solidFill>
              <a:ln>
                <a:solidFill>
                  <a:schemeClr val="bg1"/>
                </a:solidFill>
              </a:ln>
            </c:spPr>
            <c:extLst>
              <c:ext xmlns:c16="http://schemas.microsoft.com/office/drawing/2014/chart" uri="{C3380CC4-5D6E-409C-BE32-E72D297353CC}">
                <c16:uniqueId val="{0000001F-D42C-48D1-937E-896CE937C095}"/>
              </c:ext>
            </c:extLst>
          </c:dPt>
          <c:dPt>
            <c:idx val="4"/>
            <c:bubble3D val="0"/>
            <c:spPr>
              <a:solidFill>
                <a:srgbClr val="FF3B3B"/>
              </a:solidFill>
            </c:spPr>
            <c:extLst>
              <c:ext xmlns:c16="http://schemas.microsoft.com/office/drawing/2014/chart" uri="{C3380CC4-5D6E-409C-BE32-E72D297353CC}">
                <c16:uniqueId val="{00000021-D42C-48D1-937E-896CE937C095}"/>
              </c:ext>
            </c:extLst>
          </c:dPt>
          <c:dPt>
            <c:idx val="5"/>
            <c:bubble3D val="0"/>
            <c:spPr>
              <a:solidFill>
                <a:schemeClr val="bg2">
                  <a:lumMod val="75000"/>
                </a:schemeClr>
              </a:solidFill>
            </c:spPr>
            <c:extLst>
              <c:ext xmlns:c16="http://schemas.microsoft.com/office/drawing/2014/chart" uri="{C3380CC4-5D6E-409C-BE32-E72D297353CC}">
                <c16:uniqueId val="{00000023-D42C-48D1-937E-896CE937C095}"/>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25-D42C-48D1-937E-896CE937C095}"/>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27-D42C-48D1-937E-896CE937C095}"/>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19-D42C-48D1-937E-896CE937C095}"/>
                </c:ext>
              </c:extLst>
            </c:dLbl>
            <c:dLbl>
              <c:idx val="5"/>
              <c:delete val="1"/>
              <c:extLst>
                <c:ext xmlns:c15="http://schemas.microsoft.com/office/drawing/2012/chart" uri="{CE6537A1-D6FC-4f65-9D91-7224C49458BB}"/>
                <c:ext xmlns:c16="http://schemas.microsoft.com/office/drawing/2014/chart" uri="{C3380CC4-5D6E-409C-BE32-E72D297353CC}">
                  <c16:uniqueId val="{00000023-D42C-48D1-937E-896CE937C095}"/>
                </c:ext>
              </c:extLst>
            </c:dLbl>
            <c:dLbl>
              <c:idx val="6"/>
              <c:layout>
                <c:manualLayout>
                  <c:x val="0"/>
                  <c:y val="-7.5949329238847202E-2"/>
                </c:manualLayout>
              </c:layout>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42C-48D1-937E-896CE937C095}"/>
                </c:ext>
              </c:extLst>
            </c:dLbl>
            <c:dLbl>
              <c:idx val="7"/>
              <c:delete val="1"/>
              <c:extLst>
                <c:ext xmlns:c15="http://schemas.microsoft.com/office/drawing/2012/chart" uri="{CE6537A1-D6FC-4f65-9D91-7224C49458BB}"/>
                <c:ext xmlns:c16="http://schemas.microsoft.com/office/drawing/2014/chart" uri="{C3380CC4-5D6E-409C-BE32-E72D297353CC}">
                  <c16:uniqueId val="{00000027-D42C-48D1-937E-896CE937C095}"/>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informal'!$B$4:$B$11</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informal'!$C$4:$C$11</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8-D42C-48D1-937E-896CE937C095}"/>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75505104666"/>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Lbls>
            <c:spPr>
              <a:noFill/>
              <a:ln>
                <a:noFill/>
              </a:ln>
              <a:effectLst/>
            </c:spPr>
            <c:txPr>
              <a:bodyPr wrap="square" lIns="38100" tIns="19050" rIns="38100" bIns="19050" anchor="ctr">
                <a:spAutoFit/>
              </a:bodyPr>
              <a:lstStyle/>
              <a:p>
                <a:pPr>
                  <a:defRPr sz="1200" b="1"/>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'Graphs Composition informal'!$B$17:$B$24</c:f>
            </c:multiLvlStrRef>
          </c:cat>
          <c:val>
            <c:numRef>
              <c:f>'Graphs Composition informal'!$C$17:$C$24</c:f>
            </c:numRef>
          </c:val>
          <c:extLst>
            <c:ext xmlns:c16="http://schemas.microsoft.com/office/drawing/2014/chart" uri="{C3380CC4-5D6E-409C-BE32-E72D297353CC}">
              <c16:uniqueId val="{00000023-2E98-4A72-BA3A-39DEB5621ACD}"/>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ayout>
        <c:manualLayout>
          <c:xMode val="edge"/>
          <c:yMode val="edge"/>
          <c:x val="0.55945375505104666"/>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14-16A2-4037-A446-16B12281A2F6}"/>
              </c:ext>
            </c:extLst>
          </c:dPt>
          <c:dPt>
            <c:idx val="1"/>
            <c:bubble3D val="0"/>
            <c:spPr>
              <a:solidFill>
                <a:schemeClr val="accent5"/>
              </a:solidFill>
              <a:ln>
                <a:solidFill>
                  <a:schemeClr val="bg1"/>
                </a:solidFill>
              </a:ln>
            </c:spPr>
            <c:extLst>
              <c:ext xmlns:c16="http://schemas.microsoft.com/office/drawing/2014/chart" uri="{C3380CC4-5D6E-409C-BE32-E72D297353CC}">
                <c16:uniqueId val="{00000016-16A2-4037-A446-16B12281A2F6}"/>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18-16A2-4037-A446-16B12281A2F6}"/>
              </c:ext>
            </c:extLst>
          </c:dPt>
          <c:dPt>
            <c:idx val="3"/>
            <c:bubble3D val="0"/>
            <c:spPr>
              <a:solidFill>
                <a:srgbClr val="FF5353"/>
              </a:solidFill>
              <a:ln>
                <a:solidFill>
                  <a:schemeClr val="bg1"/>
                </a:solidFill>
              </a:ln>
            </c:spPr>
            <c:extLst>
              <c:ext xmlns:c16="http://schemas.microsoft.com/office/drawing/2014/chart" uri="{C3380CC4-5D6E-409C-BE32-E72D297353CC}">
                <c16:uniqueId val="{0000001A-16A2-4037-A446-16B12281A2F6}"/>
              </c:ext>
            </c:extLst>
          </c:dPt>
          <c:dPt>
            <c:idx val="4"/>
            <c:bubble3D val="0"/>
            <c:spPr>
              <a:solidFill>
                <a:srgbClr val="FF3B3B"/>
              </a:solidFill>
            </c:spPr>
            <c:extLst>
              <c:ext xmlns:c16="http://schemas.microsoft.com/office/drawing/2014/chart" uri="{C3380CC4-5D6E-409C-BE32-E72D297353CC}">
                <c16:uniqueId val="{0000001C-16A2-4037-A446-16B12281A2F6}"/>
              </c:ext>
            </c:extLst>
          </c:dPt>
          <c:dPt>
            <c:idx val="5"/>
            <c:bubble3D val="0"/>
            <c:spPr>
              <a:solidFill>
                <a:schemeClr val="bg2">
                  <a:lumMod val="75000"/>
                </a:schemeClr>
              </a:solidFill>
            </c:spPr>
            <c:extLst>
              <c:ext xmlns:c16="http://schemas.microsoft.com/office/drawing/2014/chart" uri="{C3380CC4-5D6E-409C-BE32-E72D297353CC}">
                <c16:uniqueId val="{0000001E-16A2-4037-A446-16B12281A2F6}"/>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20-16A2-4037-A446-16B12281A2F6}"/>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22-16A2-4037-A446-16B12281A2F6}"/>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14-16A2-4037-A446-16B12281A2F6}"/>
                </c:ext>
              </c:extLst>
            </c:dLbl>
            <c:dLbl>
              <c:idx val="2"/>
              <c:delete val="1"/>
              <c:extLst>
                <c:ext xmlns:c15="http://schemas.microsoft.com/office/drawing/2012/chart" uri="{CE6537A1-D6FC-4f65-9D91-7224C49458BB}"/>
                <c:ext xmlns:c16="http://schemas.microsoft.com/office/drawing/2014/chart" uri="{C3380CC4-5D6E-409C-BE32-E72D297353CC}">
                  <c16:uniqueId val="{00000018-16A2-4037-A446-16B12281A2F6}"/>
                </c:ext>
              </c:extLst>
            </c:dLbl>
            <c:dLbl>
              <c:idx val="6"/>
              <c:layout>
                <c:manualLayout>
                  <c:x val="0"/>
                  <c:y val="-7.5949329238847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16A2-4037-A446-16B12281A2F6}"/>
                </c:ext>
              </c:extLst>
            </c:dLbl>
            <c:dLbl>
              <c:idx val="7"/>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22-16A2-4037-A446-16B12281A2F6}"/>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informal'!$B$29:$B$36</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informal'!$C$29:$C$36</c:f>
              <c:numCache>
                <c:formatCode>0.0</c:formatCode>
                <c:ptCount val="8"/>
                <c:pt idx="0">
                  <c:v>51.846842347803559</c:v>
                </c:pt>
                <c:pt idx="1">
                  <c:v>12.910392928979277</c:v>
                </c:pt>
                <c:pt idx="2">
                  <c:v>6.7448325102400455</c:v>
                </c:pt>
                <c:pt idx="3">
                  <c:v>13.966536659460893</c:v>
                </c:pt>
                <c:pt idx="4">
                  <c:v>0.94615348102204644</c:v>
                </c:pt>
                <c:pt idx="5">
                  <c:v>5.0533708587397879</c:v>
                </c:pt>
                <c:pt idx="6">
                  <c:v>2.8916879115054401</c:v>
                </c:pt>
                <c:pt idx="7">
                  <c:v>5.6401833022489534</c:v>
                </c:pt>
              </c:numCache>
            </c:numRef>
          </c:val>
          <c:extLst>
            <c:ext xmlns:c16="http://schemas.microsoft.com/office/drawing/2014/chart" uri="{C3380CC4-5D6E-409C-BE32-E72D297353CC}">
              <c16:uniqueId val="{00000023-16A2-4037-A446-16B12281A2F6}"/>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75505104666"/>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7-AB7B-4BF5-869A-17CF6BDB5A96}"/>
              </c:ext>
            </c:extLst>
          </c:dPt>
          <c:dPt>
            <c:idx val="1"/>
            <c:bubble3D val="0"/>
            <c:spPr>
              <a:solidFill>
                <a:schemeClr val="accent5"/>
              </a:solidFill>
              <a:ln>
                <a:solidFill>
                  <a:schemeClr val="bg1"/>
                </a:solidFill>
              </a:ln>
            </c:spPr>
            <c:extLst>
              <c:ext xmlns:c16="http://schemas.microsoft.com/office/drawing/2014/chart" uri="{C3380CC4-5D6E-409C-BE32-E72D297353CC}">
                <c16:uniqueId val="{00000009-AB7B-4BF5-869A-17CF6BDB5A96}"/>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B-AB7B-4BF5-869A-17CF6BDB5A96}"/>
              </c:ext>
            </c:extLst>
          </c:dPt>
          <c:dPt>
            <c:idx val="3"/>
            <c:bubble3D val="0"/>
            <c:spPr>
              <a:solidFill>
                <a:srgbClr val="FF5353"/>
              </a:solidFill>
              <a:ln>
                <a:solidFill>
                  <a:schemeClr val="bg1"/>
                </a:solidFill>
              </a:ln>
            </c:spPr>
            <c:extLst>
              <c:ext xmlns:c16="http://schemas.microsoft.com/office/drawing/2014/chart" uri="{C3380CC4-5D6E-409C-BE32-E72D297353CC}">
                <c16:uniqueId val="{0000000D-AB7B-4BF5-869A-17CF6BDB5A96}"/>
              </c:ext>
            </c:extLst>
          </c:dPt>
          <c:dPt>
            <c:idx val="4"/>
            <c:bubble3D val="0"/>
            <c:spPr>
              <a:solidFill>
                <a:srgbClr val="FF3B3B"/>
              </a:solidFill>
            </c:spPr>
            <c:extLst>
              <c:ext xmlns:c16="http://schemas.microsoft.com/office/drawing/2014/chart" uri="{C3380CC4-5D6E-409C-BE32-E72D297353CC}">
                <c16:uniqueId val="{0000000F-AB7B-4BF5-869A-17CF6BDB5A96}"/>
              </c:ext>
            </c:extLst>
          </c:dPt>
          <c:dPt>
            <c:idx val="5"/>
            <c:bubble3D val="0"/>
            <c:spPr>
              <a:solidFill>
                <a:schemeClr val="bg2">
                  <a:lumMod val="75000"/>
                </a:schemeClr>
              </a:solidFill>
            </c:spPr>
            <c:extLst>
              <c:ext xmlns:c16="http://schemas.microsoft.com/office/drawing/2014/chart" uri="{C3380CC4-5D6E-409C-BE32-E72D297353CC}">
                <c16:uniqueId val="{00000011-AB7B-4BF5-869A-17CF6BDB5A96}"/>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13-AB7B-4BF5-869A-17CF6BDB5A96}"/>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5-AB7B-4BF5-869A-17CF6BDB5A96}"/>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7-AB7B-4BF5-869A-17CF6BDB5A96}"/>
                </c:ext>
              </c:extLst>
            </c:dLbl>
            <c:dLbl>
              <c:idx val="7"/>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15-AB7B-4BF5-869A-17CF6BDB5A96}"/>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informal'!$B$42:$B$49</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informal'!$C$42:$C$49</c:f>
              <c:numCache>
                <c:formatCode>0.0</c:formatCode>
                <c:ptCount val="8"/>
                <c:pt idx="0">
                  <c:v>32.219973702868892</c:v>
                </c:pt>
                <c:pt idx="1">
                  <c:v>27.219908570015438</c:v>
                </c:pt>
                <c:pt idx="2">
                  <c:v>9.3375699325244312</c:v>
                </c:pt>
                <c:pt idx="3">
                  <c:v>21.276705245303766</c:v>
                </c:pt>
                <c:pt idx="4">
                  <c:v>0</c:v>
                </c:pt>
                <c:pt idx="5">
                  <c:v>0.59418531103212002</c:v>
                </c:pt>
                <c:pt idx="6">
                  <c:v>2.6205634963646562</c:v>
                </c:pt>
                <c:pt idx="7">
                  <c:v>6.4261789408322816</c:v>
                </c:pt>
              </c:numCache>
            </c:numRef>
          </c:val>
          <c:extLst>
            <c:ext xmlns:c16="http://schemas.microsoft.com/office/drawing/2014/chart" uri="{C3380CC4-5D6E-409C-BE32-E72D297353CC}">
              <c16:uniqueId val="{00000016-AB7B-4BF5-869A-17CF6BDB5A96}"/>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75505104666"/>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Lbls>
            <c:spPr>
              <a:noFill/>
              <a:ln>
                <a:noFill/>
              </a:ln>
              <a:effectLst/>
            </c:spPr>
            <c:txPr>
              <a:bodyPr wrap="square" lIns="38100" tIns="19050" rIns="38100" bIns="19050" anchor="ctr">
                <a:spAutoFit/>
              </a:bodyPr>
              <a:lstStyle/>
              <a:p>
                <a:pPr>
                  <a:defRPr sz="1200" b="1"/>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'Graphs Composition informal'!$B$54:$B$61</c:f>
            </c:multiLvlStrRef>
          </c:cat>
          <c:val>
            <c:numRef>
              <c:f>'Graphs Composition informal'!$C$54:$C$61</c:f>
            </c:numRef>
          </c:val>
          <c:extLst>
            <c:ext xmlns:c16="http://schemas.microsoft.com/office/drawing/2014/chart" uri="{C3380CC4-5D6E-409C-BE32-E72D297353CC}">
              <c16:uniqueId val="{00000013-1FC0-4E84-BBB5-7070FFCB7289}"/>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ayout>
        <c:manualLayout>
          <c:xMode val="edge"/>
          <c:yMode val="edge"/>
          <c:x val="0.55945375505104666"/>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4-5841-46AA-8324-0F7042B9BA79}"/>
              </c:ext>
            </c:extLst>
          </c:dPt>
          <c:dPt>
            <c:idx val="1"/>
            <c:bubble3D val="0"/>
            <c:spPr>
              <a:solidFill>
                <a:schemeClr val="accent5"/>
              </a:solidFill>
              <a:ln>
                <a:solidFill>
                  <a:schemeClr val="bg1"/>
                </a:solidFill>
              </a:ln>
            </c:spPr>
            <c:extLst>
              <c:ext xmlns:c16="http://schemas.microsoft.com/office/drawing/2014/chart" uri="{C3380CC4-5D6E-409C-BE32-E72D297353CC}">
                <c16:uniqueId val="{00000006-5841-46AA-8324-0F7042B9BA79}"/>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8-5841-46AA-8324-0F7042B9BA79}"/>
              </c:ext>
            </c:extLst>
          </c:dPt>
          <c:dPt>
            <c:idx val="3"/>
            <c:bubble3D val="0"/>
            <c:spPr>
              <a:solidFill>
                <a:srgbClr val="FF5353"/>
              </a:solidFill>
              <a:ln>
                <a:solidFill>
                  <a:schemeClr val="bg1"/>
                </a:solidFill>
              </a:ln>
            </c:spPr>
            <c:extLst>
              <c:ext xmlns:c16="http://schemas.microsoft.com/office/drawing/2014/chart" uri="{C3380CC4-5D6E-409C-BE32-E72D297353CC}">
                <c16:uniqueId val="{0000000A-5841-46AA-8324-0F7042B9BA79}"/>
              </c:ext>
            </c:extLst>
          </c:dPt>
          <c:dPt>
            <c:idx val="4"/>
            <c:bubble3D val="0"/>
            <c:spPr>
              <a:solidFill>
                <a:srgbClr val="FF3B3B"/>
              </a:solidFill>
            </c:spPr>
            <c:extLst>
              <c:ext xmlns:c16="http://schemas.microsoft.com/office/drawing/2014/chart" uri="{C3380CC4-5D6E-409C-BE32-E72D297353CC}">
                <c16:uniqueId val="{0000000C-5841-46AA-8324-0F7042B9BA79}"/>
              </c:ext>
            </c:extLst>
          </c:dPt>
          <c:dPt>
            <c:idx val="5"/>
            <c:bubble3D val="0"/>
            <c:spPr>
              <a:solidFill>
                <a:schemeClr val="bg2">
                  <a:lumMod val="75000"/>
                </a:schemeClr>
              </a:solidFill>
            </c:spPr>
            <c:extLst>
              <c:ext xmlns:c16="http://schemas.microsoft.com/office/drawing/2014/chart" uri="{C3380CC4-5D6E-409C-BE32-E72D297353CC}">
                <c16:uniqueId val="{0000000E-5841-46AA-8324-0F7042B9BA79}"/>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10-5841-46AA-8324-0F7042B9BA79}"/>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2-5841-46AA-8324-0F7042B9BA79}"/>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4-5841-46AA-8324-0F7042B9BA79}"/>
                </c:ext>
              </c:extLst>
            </c:dLbl>
            <c:dLbl>
              <c:idx val="5"/>
              <c:delete val="1"/>
              <c:extLst>
                <c:ext xmlns:c15="http://schemas.microsoft.com/office/drawing/2012/chart" uri="{CE6537A1-D6FC-4f65-9D91-7224C49458BB}"/>
                <c:ext xmlns:c16="http://schemas.microsoft.com/office/drawing/2014/chart" uri="{C3380CC4-5D6E-409C-BE32-E72D297353CC}">
                  <c16:uniqueId val="{0000000E-5841-46AA-8324-0F7042B9BA79}"/>
                </c:ext>
              </c:extLst>
            </c:dLbl>
            <c:dLbl>
              <c:idx val="6"/>
              <c:layout>
                <c:manualLayout>
                  <c:x val="0"/>
                  <c:y val="-7.5949329238847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841-46AA-8324-0F7042B9BA79}"/>
                </c:ext>
              </c:extLst>
            </c:dLbl>
            <c:dLbl>
              <c:idx val="7"/>
              <c:delete val="1"/>
              <c:extLst>
                <c:ext xmlns:c15="http://schemas.microsoft.com/office/drawing/2012/chart" uri="{CE6537A1-D6FC-4f65-9D91-7224C49458BB}"/>
                <c:ext xmlns:c16="http://schemas.microsoft.com/office/drawing/2014/chart" uri="{C3380CC4-5D6E-409C-BE32-E72D297353CC}">
                  <c16:uniqueId val="{00000012-5841-46AA-8324-0F7042B9BA79}"/>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informal'!$B$67:$B$74</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informal'!$C$67:$C$74</c:f>
              <c:numCache>
                <c:formatCode>0.0</c:formatCode>
                <c:ptCount val="8"/>
                <c:pt idx="0">
                  <c:v>7.49791588342024</c:v>
                </c:pt>
                <c:pt idx="1">
                  <c:v>1.2063357144024716</c:v>
                </c:pt>
                <c:pt idx="2">
                  <c:v>0.70287853278192791</c:v>
                </c:pt>
                <c:pt idx="3">
                  <c:v>74.817333311538647</c:v>
                </c:pt>
                <c:pt idx="4">
                  <c:v>1.6068130179642677</c:v>
                </c:pt>
                <c:pt idx="5">
                  <c:v>0.33672785523971427</c:v>
                </c:pt>
                <c:pt idx="6">
                  <c:v>13.831995684652728</c:v>
                </c:pt>
                <c:pt idx="7">
                  <c:v>0</c:v>
                </c:pt>
              </c:numCache>
            </c:numRef>
          </c:val>
          <c:extLst>
            <c:ext xmlns:c16="http://schemas.microsoft.com/office/drawing/2014/chart" uri="{C3380CC4-5D6E-409C-BE32-E72D297353CC}">
              <c16:uniqueId val="{00000013-5841-46AA-8324-0F7042B9BA79}"/>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75505104666"/>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Lbls>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'Graphs Composition informal'!$B$80:$B$87</c:f>
            </c:multiLvlStrRef>
          </c:cat>
          <c:val>
            <c:numRef>
              <c:f>'Graphs Composition informal'!$C$80:$C$87</c:f>
            </c:numRef>
          </c:val>
          <c:extLst>
            <c:ext xmlns:c16="http://schemas.microsoft.com/office/drawing/2014/chart" uri="{C3380CC4-5D6E-409C-BE32-E72D297353CC}">
              <c16:uniqueId val="{00000013-1E77-4C0B-B21F-CC85E62F85E8}"/>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ayout>
        <c:manualLayout>
          <c:xMode val="edge"/>
          <c:yMode val="edge"/>
          <c:x val="0.55945375505104666"/>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4-A594-4B32-8448-EDE106C6FF48}"/>
              </c:ext>
            </c:extLst>
          </c:dPt>
          <c:dPt>
            <c:idx val="1"/>
            <c:bubble3D val="0"/>
            <c:spPr>
              <a:solidFill>
                <a:schemeClr val="accent5"/>
              </a:solidFill>
              <a:ln>
                <a:solidFill>
                  <a:schemeClr val="bg1"/>
                </a:solidFill>
              </a:ln>
            </c:spPr>
            <c:extLst>
              <c:ext xmlns:c16="http://schemas.microsoft.com/office/drawing/2014/chart" uri="{C3380CC4-5D6E-409C-BE32-E72D297353CC}">
                <c16:uniqueId val="{00000006-A594-4B32-8448-EDE106C6FF48}"/>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8-A594-4B32-8448-EDE106C6FF48}"/>
              </c:ext>
            </c:extLst>
          </c:dPt>
          <c:dPt>
            <c:idx val="3"/>
            <c:bubble3D val="0"/>
            <c:spPr>
              <a:solidFill>
                <a:srgbClr val="FF5353"/>
              </a:solidFill>
              <a:ln>
                <a:solidFill>
                  <a:schemeClr val="bg1"/>
                </a:solidFill>
              </a:ln>
            </c:spPr>
            <c:extLst>
              <c:ext xmlns:c16="http://schemas.microsoft.com/office/drawing/2014/chart" uri="{C3380CC4-5D6E-409C-BE32-E72D297353CC}">
                <c16:uniqueId val="{0000000A-A594-4B32-8448-EDE106C6FF48}"/>
              </c:ext>
            </c:extLst>
          </c:dPt>
          <c:dPt>
            <c:idx val="4"/>
            <c:bubble3D val="0"/>
            <c:spPr>
              <a:solidFill>
                <a:srgbClr val="FF3B3B"/>
              </a:solidFill>
            </c:spPr>
            <c:extLst>
              <c:ext xmlns:c16="http://schemas.microsoft.com/office/drawing/2014/chart" uri="{C3380CC4-5D6E-409C-BE32-E72D297353CC}">
                <c16:uniqueId val="{0000000C-A594-4B32-8448-EDE106C6FF48}"/>
              </c:ext>
            </c:extLst>
          </c:dPt>
          <c:dPt>
            <c:idx val="5"/>
            <c:bubble3D val="0"/>
            <c:spPr>
              <a:solidFill>
                <a:schemeClr val="bg2">
                  <a:lumMod val="75000"/>
                </a:schemeClr>
              </a:solidFill>
            </c:spPr>
            <c:extLst>
              <c:ext xmlns:c16="http://schemas.microsoft.com/office/drawing/2014/chart" uri="{C3380CC4-5D6E-409C-BE32-E72D297353CC}">
                <c16:uniqueId val="{0000000E-A594-4B32-8448-EDE106C6FF48}"/>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10-A594-4B32-8448-EDE106C6FF48}"/>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2-A594-4B32-8448-EDE106C6FF48}"/>
              </c:ext>
            </c:extLst>
          </c:dPt>
          <c:dLbls>
            <c:dLbl>
              <c:idx val="0"/>
              <c:spPr>
                <a:noFill/>
                <a:ln>
                  <a:noFill/>
                </a:ln>
                <a:effectLst/>
              </c:spPr>
              <c:txPr>
                <a:bodyPr wrap="square" lIns="38100" tIns="19050" rIns="38100" bIns="19050" anchor="ctr">
                  <a:spAutoFit/>
                </a:bodyPr>
                <a:lstStyle/>
                <a:p>
                  <a:pPr>
                    <a:defRPr sz="11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4-A594-4B32-8448-EDE106C6FF48}"/>
                </c:ext>
              </c:extLst>
            </c:dLbl>
            <c:spPr>
              <a:noFill/>
              <a:ln>
                <a:noFill/>
              </a:ln>
              <a:effectLst/>
            </c:spPr>
            <c:txPr>
              <a:bodyPr wrap="square" lIns="38100" tIns="19050" rIns="38100" bIns="19050" anchor="ctr">
                <a:spAutoFit/>
              </a:bodyPr>
              <a:lstStyle/>
              <a:p>
                <a:pPr>
                  <a:defRPr sz="1100" b="1"/>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informal'!$B$93:$B$100</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informal'!$C$93:$C$100</c:f>
              <c:numCache>
                <c:formatCode>0.0</c:formatCode>
                <c:ptCount val="8"/>
                <c:pt idx="0">
                  <c:v>42.719082050345413</c:v>
                </c:pt>
                <c:pt idx="1">
                  <c:v>30.210685776292745</c:v>
                </c:pt>
                <c:pt idx="2">
                  <c:v>13.011005225064554</c:v>
                </c:pt>
                <c:pt idx="3">
                  <c:v>12.547962081574038</c:v>
                </c:pt>
                <c:pt idx="4">
                  <c:v>0.11269522366785924</c:v>
                </c:pt>
                <c:pt idx="5">
                  <c:v>0.86696677661147947</c:v>
                </c:pt>
                <c:pt idx="6">
                  <c:v>0.2567623222349954</c:v>
                </c:pt>
                <c:pt idx="7">
                  <c:v>0.2748691943229799</c:v>
                </c:pt>
              </c:numCache>
            </c:numRef>
          </c:val>
          <c:extLst>
            <c:ext xmlns:c16="http://schemas.microsoft.com/office/drawing/2014/chart" uri="{C3380CC4-5D6E-409C-BE32-E72D297353CC}">
              <c16:uniqueId val="{00000013-A594-4B32-8448-EDE106C6FF48}"/>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75505104666"/>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Lbls>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'Graphs Composition informal'!$B$106:$B$113</c:f>
            </c:multiLvlStrRef>
          </c:cat>
          <c:val>
            <c:numRef>
              <c:f>'Graphs Composition informal'!$C$106:$C$113</c:f>
            </c:numRef>
          </c:val>
          <c:extLst>
            <c:ext xmlns:c16="http://schemas.microsoft.com/office/drawing/2014/chart" uri="{C3380CC4-5D6E-409C-BE32-E72D297353CC}">
              <c16:uniqueId val="{00000013-50DA-423C-B481-F0CA90657B8C}"/>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ayout>
        <c:manualLayout>
          <c:xMode val="edge"/>
          <c:yMode val="edge"/>
          <c:x val="0.55945375505104666"/>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4-3D54-4A11-8E91-BA371A8EB109}"/>
              </c:ext>
            </c:extLst>
          </c:dPt>
          <c:dPt>
            <c:idx val="1"/>
            <c:bubble3D val="0"/>
            <c:spPr>
              <a:solidFill>
                <a:schemeClr val="accent5"/>
              </a:solidFill>
              <a:ln>
                <a:solidFill>
                  <a:schemeClr val="bg1"/>
                </a:solidFill>
              </a:ln>
            </c:spPr>
            <c:extLst>
              <c:ext xmlns:c16="http://schemas.microsoft.com/office/drawing/2014/chart" uri="{C3380CC4-5D6E-409C-BE32-E72D297353CC}">
                <c16:uniqueId val="{00000006-3D54-4A11-8E91-BA371A8EB109}"/>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8-3D54-4A11-8E91-BA371A8EB109}"/>
              </c:ext>
            </c:extLst>
          </c:dPt>
          <c:dPt>
            <c:idx val="3"/>
            <c:bubble3D val="0"/>
            <c:spPr>
              <a:solidFill>
                <a:srgbClr val="FF5353"/>
              </a:solidFill>
              <a:ln>
                <a:solidFill>
                  <a:schemeClr val="bg1"/>
                </a:solidFill>
              </a:ln>
            </c:spPr>
            <c:extLst>
              <c:ext xmlns:c16="http://schemas.microsoft.com/office/drawing/2014/chart" uri="{C3380CC4-5D6E-409C-BE32-E72D297353CC}">
                <c16:uniqueId val="{0000000A-3D54-4A11-8E91-BA371A8EB109}"/>
              </c:ext>
            </c:extLst>
          </c:dPt>
          <c:dPt>
            <c:idx val="4"/>
            <c:bubble3D val="0"/>
            <c:spPr>
              <a:solidFill>
                <a:srgbClr val="FF3B3B"/>
              </a:solidFill>
            </c:spPr>
            <c:extLst>
              <c:ext xmlns:c16="http://schemas.microsoft.com/office/drawing/2014/chart" uri="{C3380CC4-5D6E-409C-BE32-E72D297353CC}">
                <c16:uniqueId val="{0000000C-3D54-4A11-8E91-BA371A8EB109}"/>
              </c:ext>
            </c:extLst>
          </c:dPt>
          <c:dPt>
            <c:idx val="5"/>
            <c:bubble3D val="0"/>
            <c:spPr>
              <a:solidFill>
                <a:schemeClr val="bg2">
                  <a:lumMod val="75000"/>
                </a:schemeClr>
              </a:solidFill>
            </c:spPr>
            <c:extLst>
              <c:ext xmlns:c16="http://schemas.microsoft.com/office/drawing/2014/chart" uri="{C3380CC4-5D6E-409C-BE32-E72D297353CC}">
                <c16:uniqueId val="{0000000E-3D54-4A11-8E91-BA371A8EB109}"/>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10-3D54-4A11-8E91-BA371A8EB109}"/>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2-3D54-4A11-8E91-BA371A8EB109}"/>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4-3D54-4A11-8E91-BA371A8EB109}"/>
                </c:ext>
              </c:extLst>
            </c:dLbl>
            <c:dLbl>
              <c:idx val="5"/>
              <c:delete val="1"/>
              <c:extLst>
                <c:ext xmlns:c15="http://schemas.microsoft.com/office/drawing/2012/chart" uri="{CE6537A1-D6FC-4f65-9D91-7224C49458BB}"/>
                <c:ext xmlns:c16="http://schemas.microsoft.com/office/drawing/2014/chart" uri="{C3380CC4-5D6E-409C-BE32-E72D297353CC}">
                  <c16:uniqueId val="{0000000E-3D54-4A11-8E91-BA371A8EB109}"/>
                </c:ext>
              </c:extLst>
            </c:dLbl>
            <c:dLbl>
              <c:idx val="7"/>
              <c:delete val="1"/>
              <c:extLst>
                <c:ext xmlns:c15="http://schemas.microsoft.com/office/drawing/2012/chart" uri="{CE6537A1-D6FC-4f65-9D91-7224C49458BB}"/>
                <c:ext xmlns:c16="http://schemas.microsoft.com/office/drawing/2014/chart" uri="{C3380CC4-5D6E-409C-BE32-E72D297353CC}">
                  <c16:uniqueId val="{00000012-3D54-4A11-8E91-BA371A8EB109}"/>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informal'!$B$119:$B$126</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informal'!$C$119:$C$126</c:f>
              <c:numCache>
                <c:formatCode>0.0</c:formatCode>
                <c:ptCount val="8"/>
                <c:pt idx="0">
                  <c:v>29.912280701754387</c:v>
                </c:pt>
                <c:pt idx="1">
                  <c:v>31.666666666666664</c:v>
                </c:pt>
                <c:pt idx="2">
                  <c:v>13.771929824561404</c:v>
                </c:pt>
                <c:pt idx="3">
                  <c:v>15.745614035087719</c:v>
                </c:pt>
                <c:pt idx="4">
                  <c:v>4.1228070175438596</c:v>
                </c:pt>
                <c:pt idx="5">
                  <c:v>0.57017543859649122</c:v>
                </c:pt>
                <c:pt idx="6">
                  <c:v>3.6403508771929829</c:v>
                </c:pt>
                <c:pt idx="7">
                  <c:v>0.57017543859649122</c:v>
                </c:pt>
              </c:numCache>
            </c:numRef>
          </c:val>
          <c:extLst>
            <c:ext xmlns:c16="http://schemas.microsoft.com/office/drawing/2014/chart" uri="{C3380CC4-5D6E-409C-BE32-E72D297353CC}">
              <c16:uniqueId val="{00000013-3D54-4A11-8E91-BA371A8EB109}"/>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75505104666"/>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4-26A6-4799-8492-3F4087A0DCA6}"/>
              </c:ext>
            </c:extLst>
          </c:dPt>
          <c:dPt>
            <c:idx val="1"/>
            <c:bubble3D val="0"/>
            <c:spPr>
              <a:solidFill>
                <a:schemeClr val="accent5"/>
              </a:solidFill>
              <a:ln>
                <a:solidFill>
                  <a:schemeClr val="bg1"/>
                </a:solidFill>
              </a:ln>
            </c:spPr>
            <c:extLst>
              <c:ext xmlns:c16="http://schemas.microsoft.com/office/drawing/2014/chart" uri="{C3380CC4-5D6E-409C-BE32-E72D297353CC}">
                <c16:uniqueId val="{00000006-26A6-4799-8492-3F4087A0DCA6}"/>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8-26A6-4799-8492-3F4087A0DCA6}"/>
              </c:ext>
            </c:extLst>
          </c:dPt>
          <c:dPt>
            <c:idx val="3"/>
            <c:bubble3D val="0"/>
            <c:spPr>
              <a:solidFill>
                <a:srgbClr val="FF5353"/>
              </a:solidFill>
              <a:ln>
                <a:solidFill>
                  <a:schemeClr val="bg1"/>
                </a:solidFill>
              </a:ln>
            </c:spPr>
            <c:extLst>
              <c:ext xmlns:c16="http://schemas.microsoft.com/office/drawing/2014/chart" uri="{C3380CC4-5D6E-409C-BE32-E72D297353CC}">
                <c16:uniqueId val="{0000000A-26A6-4799-8492-3F4087A0DCA6}"/>
              </c:ext>
            </c:extLst>
          </c:dPt>
          <c:dPt>
            <c:idx val="4"/>
            <c:bubble3D val="0"/>
            <c:spPr>
              <a:solidFill>
                <a:srgbClr val="FF3B3B"/>
              </a:solidFill>
            </c:spPr>
            <c:extLst>
              <c:ext xmlns:c16="http://schemas.microsoft.com/office/drawing/2014/chart" uri="{C3380CC4-5D6E-409C-BE32-E72D297353CC}">
                <c16:uniqueId val="{0000000C-26A6-4799-8492-3F4087A0DCA6}"/>
              </c:ext>
            </c:extLst>
          </c:dPt>
          <c:dPt>
            <c:idx val="5"/>
            <c:bubble3D val="0"/>
            <c:spPr>
              <a:solidFill>
                <a:schemeClr val="bg2">
                  <a:lumMod val="75000"/>
                </a:schemeClr>
              </a:solidFill>
            </c:spPr>
            <c:extLst>
              <c:ext xmlns:c16="http://schemas.microsoft.com/office/drawing/2014/chart" uri="{C3380CC4-5D6E-409C-BE32-E72D297353CC}">
                <c16:uniqueId val="{0000000E-26A6-4799-8492-3F4087A0DCA6}"/>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10-26A6-4799-8492-3F4087A0DCA6}"/>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2-26A6-4799-8492-3F4087A0DCA6}"/>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4-26A6-4799-8492-3F4087A0DCA6}"/>
                </c:ext>
              </c:extLst>
            </c:dLbl>
            <c:dLbl>
              <c:idx val="5"/>
              <c:delete val="1"/>
              <c:extLst>
                <c:ext xmlns:c15="http://schemas.microsoft.com/office/drawing/2012/chart" uri="{CE6537A1-D6FC-4f65-9D91-7224C49458BB}"/>
                <c:ext xmlns:c16="http://schemas.microsoft.com/office/drawing/2014/chart" uri="{C3380CC4-5D6E-409C-BE32-E72D297353CC}">
                  <c16:uniqueId val="{0000000E-26A6-4799-8492-3F4087A0DCA6}"/>
                </c:ext>
              </c:extLst>
            </c:dLbl>
            <c:dLbl>
              <c:idx val="6"/>
              <c:layout>
                <c:manualLayout>
                  <c:x val="0"/>
                  <c:y val="-7.5949329238847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6A6-4799-8492-3F4087A0DCA6}"/>
                </c:ext>
              </c:extLst>
            </c:dLbl>
            <c:dLbl>
              <c:idx val="7"/>
              <c:delete val="1"/>
              <c:extLst>
                <c:ext xmlns:c15="http://schemas.microsoft.com/office/drawing/2012/chart" uri="{CE6537A1-D6FC-4f65-9D91-7224C49458BB}"/>
                <c:ext xmlns:c16="http://schemas.microsoft.com/office/drawing/2014/chart" uri="{C3380CC4-5D6E-409C-BE32-E72D297353CC}">
                  <c16:uniqueId val="{00000012-26A6-4799-8492-3F4087A0DCA6}"/>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informal'!$B$132:$B$139</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informal'!$C$132:$C$139</c:f>
              <c:numCache>
                <c:formatCode>0.0</c:formatCode>
                <c:ptCount val="8"/>
                <c:pt idx="0">
                  <c:v>27.265337584527522</c:v>
                </c:pt>
                <c:pt idx="1">
                  <c:v>7.0796398164044705</c:v>
                </c:pt>
                <c:pt idx="2">
                  <c:v>40.810763463088193</c:v>
                </c:pt>
                <c:pt idx="3">
                  <c:v>18.182964857573317</c:v>
                </c:pt>
                <c:pt idx="4">
                  <c:v>1.8716933534213938</c:v>
                </c:pt>
                <c:pt idx="5">
                  <c:v>0.53537016923023018</c:v>
                </c:pt>
                <c:pt idx="6">
                  <c:v>4.253530009460075</c:v>
                </c:pt>
                <c:pt idx="7">
                  <c:v>0</c:v>
                </c:pt>
              </c:numCache>
            </c:numRef>
          </c:val>
          <c:extLst>
            <c:ext xmlns:c16="http://schemas.microsoft.com/office/drawing/2014/chart" uri="{C3380CC4-5D6E-409C-BE32-E72D297353CC}">
              <c16:uniqueId val="{00000013-26A6-4799-8492-3F4087A0DCA6}"/>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75505104666"/>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4-611A-4BDE-BD05-4DC63396EA0E}"/>
              </c:ext>
            </c:extLst>
          </c:dPt>
          <c:dPt>
            <c:idx val="1"/>
            <c:bubble3D val="0"/>
            <c:spPr>
              <a:solidFill>
                <a:schemeClr val="accent5"/>
              </a:solidFill>
              <a:ln>
                <a:solidFill>
                  <a:schemeClr val="bg1"/>
                </a:solidFill>
              </a:ln>
            </c:spPr>
            <c:extLst>
              <c:ext xmlns:c16="http://schemas.microsoft.com/office/drawing/2014/chart" uri="{C3380CC4-5D6E-409C-BE32-E72D297353CC}">
                <c16:uniqueId val="{00000006-611A-4BDE-BD05-4DC63396EA0E}"/>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8-611A-4BDE-BD05-4DC63396EA0E}"/>
              </c:ext>
            </c:extLst>
          </c:dPt>
          <c:dPt>
            <c:idx val="3"/>
            <c:bubble3D val="0"/>
            <c:spPr>
              <a:solidFill>
                <a:srgbClr val="FF5353"/>
              </a:solidFill>
              <a:ln>
                <a:solidFill>
                  <a:schemeClr val="bg1"/>
                </a:solidFill>
              </a:ln>
            </c:spPr>
            <c:extLst>
              <c:ext xmlns:c16="http://schemas.microsoft.com/office/drawing/2014/chart" uri="{C3380CC4-5D6E-409C-BE32-E72D297353CC}">
                <c16:uniqueId val="{0000000A-611A-4BDE-BD05-4DC63396EA0E}"/>
              </c:ext>
            </c:extLst>
          </c:dPt>
          <c:dPt>
            <c:idx val="4"/>
            <c:bubble3D val="0"/>
            <c:spPr>
              <a:solidFill>
                <a:srgbClr val="FF3B3B"/>
              </a:solidFill>
            </c:spPr>
            <c:extLst>
              <c:ext xmlns:c16="http://schemas.microsoft.com/office/drawing/2014/chart" uri="{C3380CC4-5D6E-409C-BE32-E72D297353CC}">
                <c16:uniqueId val="{0000000C-611A-4BDE-BD05-4DC63396EA0E}"/>
              </c:ext>
            </c:extLst>
          </c:dPt>
          <c:dPt>
            <c:idx val="5"/>
            <c:bubble3D val="0"/>
            <c:spPr>
              <a:solidFill>
                <a:schemeClr val="bg2">
                  <a:lumMod val="75000"/>
                </a:schemeClr>
              </a:solidFill>
            </c:spPr>
            <c:extLst>
              <c:ext xmlns:c16="http://schemas.microsoft.com/office/drawing/2014/chart" uri="{C3380CC4-5D6E-409C-BE32-E72D297353CC}">
                <c16:uniqueId val="{0000000E-611A-4BDE-BD05-4DC63396EA0E}"/>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10-611A-4BDE-BD05-4DC63396EA0E}"/>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2-611A-4BDE-BD05-4DC63396EA0E}"/>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4-611A-4BDE-BD05-4DC63396EA0E}"/>
                </c:ext>
              </c:extLst>
            </c:dLbl>
            <c:dLbl>
              <c:idx val="5"/>
              <c:delete val="1"/>
              <c:extLst>
                <c:ext xmlns:c15="http://schemas.microsoft.com/office/drawing/2012/chart" uri="{CE6537A1-D6FC-4f65-9D91-7224C49458BB}"/>
                <c:ext xmlns:c16="http://schemas.microsoft.com/office/drawing/2014/chart" uri="{C3380CC4-5D6E-409C-BE32-E72D297353CC}">
                  <c16:uniqueId val="{0000000E-611A-4BDE-BD05-4DC63396EA0E}"/>
                </c:ext>
              </c:extLst>
            </c:dLbl>
            <c:dLbl>
              <c:idx val="6"/>
              <c:layout>
                <c:manualLayout>
                  <c:x val="0"/>
                  <c:y val="-7.5949329238847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1A-4BDE-BD05-4DC63396EA0E}"/>
                </c:ext>
              </c:extLst>
            </c:dLbl>
            <c:dLbl>
              <c:idx val="7"/>
              <c:delete val="1"/>
              <c:extLst>
                <c:ext xmlns:c15="http://schemas.microsoft.com/office/drawing/2012/chart" uri="{CE6537A1-D6FC-4f65-9D91-7224C49458BB}"/>
                <c:ext xmlns:c16="http://schemas.microsoft.com/office/drawing/2014/chart" uri="{C3380CC4-5D6E-409C-BE32-E72D297353CC}">
                  <c16:uniqueId val="{00000012-611A-4BDE-BD05-4DC63396EA0E}"/>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informal'!$B$145:$B$152</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informal'!$C$145:$C$152</c:f>
              <c:numCache>
                <c:formatCode>0.0</c:formatCode>
                <c:ptCount val="8"/>
                <c:pt idx="0">
                  <c:v>63.314684729322906</c:v>
                </c:pt>
                <c:pt idx="1">
                  <c:v>6.4728314888743821</c:v>
                </c:pt>
                <c:pt idx="2">
                  <c:v>17.565249004286308</c:v>
                </c:pt>
                <c:pt idx="3">
                  <c:v>7.5563466187396937</c:v>
                </c:pt>
                <c:pt idx="4">
                  <c:v>0.17721446273433525</c:v>
                </c:pt>
                <c:pt idx="5">
                  <c:v>1.9254622957697323</c:v>
                </c:pt>
                <c:pt idx="6">
                  <c:v>1.413618221767647</c:v>
                </c:pt>
                <c:pt idx="7">
                  <c:v>1.2039304771129042</c:v>
                </c:pt>
              </c:numCache>
            </c:numRef>
          </c:val>
          <c:extLst>
            <c:ext xmlns:c16="http://schemas.microsoft.com/office/drawing/2014/chart" uri="{C3380CC4-5D6E-409C-BE32-E72D297353CC}">
              <c16:uniqueId val="{00000013-611A-4BDE-BD05-4DC63396EA0E}"/>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75505104666"/>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13-F99D-45FD-9865-2EC0EF01256D}"/>
              </c:ext>
            </c:extLst>
          </c:dPt>
          <c:dPt>
            <c:idx val="1"/>
            <c:bubble3D val="0"/>
            <c:spPr>
              <a:solidFill>
                <a:schemeClr val="accent5"/>
              </a:solidFill>
              <a:ln>
                <a:solidFill>
                  <a:schemeClr val="bg1"/>
                </a:solidFill>
              </a:ln>
            </c:spPr>
            <c:extLst>
              <c:ext xmlns:c16="http://schemas.microsoft.com/office/drawing/2014/chart" uri="{C3380CC4-5D6E-409C-BE32-E72D297353CC}">
                <c16:uniqueId val="{00000015-F99D-45FD-9865-2EC0EF01256D}"/>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17-F99D-45FD-9865-2EC0EF01256D}"/>
              </c:ext>
            </c:extLst>
          </c:dPt>
          <c:dPt>
            <c:idx val="3"/>
            <c:bubble3D val="0"/>
            <c:spPr>
              <a:solidFill>
                <a:srgbClr val="FF5353"/>
              </a:solidFill>
              <a:ln>
                <a:solidFill>
                  <a:schemeClr val="bg1"/>
                </a:solidFill>
              </a:ln>
            </c:spPr>
            <c:extLst>
              <c:ext xmlns:c16="http://schemas.microsoft.com/office/drawing/2014/chart" uri="{C3380CC4-5D6E-409C-BE32-E72D297353CC}">
                <c16:uniqueId val="{00000019-F99D-45FD-9865-2EC0EF01256D}"/>
              </c:ext>
            </c:extLst>
          </c:dPt>
          <c:dPt>
            <c:idx val="4"/>
            <c:bubble3D val="0"/>
            <c:spPr>
              <a:solidFill>
                <a:srgbClr val="FF3B3B"/>
              </a:solidFill>
            </c:spPr>
            <c:extLst>
              <c:ext xmlns:c16="http://schemas.microsoft.com/office/drawing/2014/chart" uri="{C3380CC4-5D6E-409C-BE32-E72D297353CC}">
                <c16:uniqueId val="{0000001B-F99D-45FD-9865-2EC0EF01256D}"/>
              </c:ext>
            </c:extLst>
          </c:dPt>
          <c:dPt>
            <c:idx val="5"/>
            <c:bubble3D val="0"/>
            <c:spPr>
              <a:solidFill>
                <a:schemeClr val="bg2">
                  <a:lumMod val="75000"/>
                </a:schemeClr>
              </a:solidFill>
            </c:spPr>
            <c:extLst>
              <c:ext xmlns:c16="http://schemas.microsoft.com/office/drawing/2014/chart" uri="{C3380CC4-5D6E-409C-BE32-E72D297353CC}">
                <c16:uniqueId val="{0000001D-F99D-45FD-9865-2EC0EF01256D}"/>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1F-F99D-45FD-9865-2EC0EF01256D}"/>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21-F99D-45FD-9865-2EC0EF01256D}"/>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13-F99D-45FD-9865-2EC0EF01256D}"/>
                </c:ext>
              </c:extLst>
            </c:dLbl>
            <c:dLbl>
              <c:idx val="6"/>
              <c:layout>
                <c:manualLayout>
                  <c:x val="0"/>
                  <c:y val="-7.5949329238847202E-2"/>
                </c:manualLayout>
              </c:layout>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99D-45FD-9865-2EC0EF01256D}"/>
                </c:ext>
              </c:extLst>
            </c:dLbl>
            <c:dLbl>
              <c:idx val="7"/>
              <c:delete val="1"/>
              <c:extLst>
                <c:ext xmlns:c15="http://schemas.microsoft.com/office/drawing/2012/chart" uri="{CE6537A1-D6FC-4f65-9D91-7224C49458BB}"/>
                <c:ext xmlns:c16="http://schemas.microsoft.com/office/drawing/2014/chart" uri="{C3380CC4-5D6E-409C-BE32-E72D297353CC}">
                  <c16:uniqueId val="{00000021-F99D-45FD-9865-2EC0EF01256D}"/>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informal'!$B$158:$B$165</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informal'!$C$158:$C$165</c:f>
              <c:numCache>
                <c:formatCode>0.0</c:formatCode>
                <c:ptCount val="8"/>
                <c:pt idx="0">
                  <c:v>36.076336896680232</c:v>
                </c:pt>
                <c:pt idx="1">
                  <c:v>15.658444273416078</c:v>
                </c:pt>
                <c:pt idx="2">
                  <c:v>13.041209662056186</c:v>
                </c:pt>
                <c:pt idx="3">
                  <c:v>27.583722036662085</c:v>
                </c:pt>
                <c:pt idx="4">
                  <c:v>2.9001922800057138</c:v>
                </c:pt>
                <c:pt idx="5">
                  <c:v>1.7874418989638794</c:v>
                </c:pt>
                <c:pt idx="6">
                  <c:v>2.952652952215824</c:v>
                </c:pt>
                <c:pt idx="7">
                  <c:v>0</c:v>
                </c:pt>
              </c:numCache>
            </c:numRef>
          </c:val>
          <c:extLst>
            <c:ext xmlns:c16="http://schemas.microsoft.com/office/drawing/2014/chart" uri="{C3380CC4-5D6E-409C-BE32-E72D297353CC}">
              <c16:uniqueId val="{00000022-F99D-45FD-9865-2EC0EF01256D}"/>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75505104666"/>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Lbls>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'Graphs Composition informal'!$B$171:$B$178</c:f>
            </c:multiLvlStrRef>
          </c:cat>
          <c:val>
            <c:numRef>
              <c:f>'Graphs Composition informal'!$C$171:$C$178</c:f>
            </c:numRef>
          </c:val>
          <c:extLst>
            <c:ext xmlns:c16="http://schemas.microsoft.com/office/drawing/2014/chart" uri="{C3380CC4-5D6E-409C-BE32-E72D297353CC}">
              <c16:uniqueId val="{00000022-FC9F-4E60-8FC1-027ACABC9493}"/>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ayout>
        <c:manualLayout>
          <c:xMode val="edge"/>
          <c:yMode val="edge"/>
          <c:x val="0.55945375505104666"/>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3-946E-4686-AFDA-ABE7DF94DD7B}"/>
              </c:ext>
            </c:extLst>
          </c:dPt>
          <c:dPt>
            <c:idx val="1"/>
            <c:bubble3D val="0"/>
            <c:spPr>
              <a:solidFill>
                <a:schemeClr val="accent5"/>
              </a:solidFill>
              <a:ln>
                <a:solidFill>
                  <a:schemeClr val="bg1"/>
                </a:solidFill>
              </a:ln>
            </c:spPr>
            <c:extLst>
              <c:ext xmlns:c16="http://schemas.microsoft.com/office/drawing/2014/chart" uri="{C3380CC4-5D6E-409C-BE32-E72D297353CC}">
                <c16:uniqueId val="{00000005-946E-4686-AFDA-ABE7DF94DD7B}"/>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7-946E-4686-AFDA-ABE7DF94DD7B}"/>
              </c:ext>
            </c:extLst>
          </c:dPt>
          <c:dPt>
            <c:idx val="3"/>
            <c:bubble3D val="0"/>
            <c:spPr>
              <a:solidFill>
                <a:srgbClr val="FF5353"/>
              </a:solidFill>
              <a:ln>
                <a:solidFill>
                  <a:schemeClr val="bg1"/>
                </a:solidFill>
              </a:ln>
            </c:spPr>
            <c:extLst>
              <c:ext xmlns:c16="http://schemas.microsoft.com/office/drawing/2014/chart" uri="{C3380CC4-5D6E-409C-BE32-E72D297353CC}">
                <c16:uniqueId val="{00000009-946E-4686-AFDA-ABE7DF94DD7B}"/>
              </c:ext>
            </c:extLst>
          </c:dPt>
          <c:dPt>
            <c:idx val="4"/>
            <c:bubble3D val="0"/>
            <c:spPr>
              <a:solidFill>
                <a:srgbClr val="FF3B3B"/>
              </a:solidFill>
            </c:spPr>
            <c:extLst>
              <c:ext xmlns:c16="http://schemas.microsoft.com/office/drawing/2014/chart" uri="{C3380CC4-5D6E-409C-BE32-E72D297353CC}">
                <c16:uniqueId val="{0000000B-946E-4686-AFDA-ABE7DF94DD7B}"/>
              </c:ext>
            </c:extLst>
          </c:dPt>
          <c:dPt>
            <c:idx val="5"/>
            <c:bubble3D val="0"/>
            <c:spPr>
              <a:solidFill>
                <a:schemeClr val="bg2">
                  <a:lumMod val="75000"/>
                </a:schemeClr>
              </a:solidFill>
            </c:spPr>
            <c:extLst>
              <c:ext xmlns:c16="http://schemas.microsoft.com/office/drawing/2014/chart" uri="{C3380CC4-5D6E-409C-BE32-E72D297353CC}">
                <c16:uniqueId val="{0000000D-946E-4686-AFDA-ABE7DF94DD7B}"/>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0F-946E-4686-AFDA-ABE7DF94DD7B}"/>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1-946E-4686-AFDA-ABE7DF94DD7B}"/>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3-946E-4686-AFDA-ABE7DF94DD7B}"/>
                </c:ext>
              </c:extLst>
            </c:dLbl>
            <c:dLbl>
              <c:idx val="6"/>
              <c:layout>
                <c:manualLayout>
                  <c:x val="-1.8340210912425492E-2"/>
                  <c:y val="-7.5949117703072777E-2"/>
                </c:manualLayout>
              </c:layout>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46E-4686-AFDA-ABE7DF94DD7B}"/>
                </c:ext>
              </c:extLst>
            </c:dLbl>
            <c:dLbl>
              <c:idx val="7"/>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11-946E-4686-AFDA-ABE7DF94DD7B}"/>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informal'!$B$184:$B$191</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informal'!$C$184:$C$191</c:f>
              <c:numCache>
                <c:formatCode>0.0</c:formatCode>
                <c:ptCount val="8"/>
                <c:pt idx="0">
                  <c:v>16.61641829614954</c:v>
                </c:pt>
                <c:pt idx="1">
                  <c:v>6.6844689465070202</c:v>
                </c:pt>
                <c:pt idx="2">
                  <c:v>2.6272719441812384</c:v>
                </c:pt>
                <c:pt idx="3">
                  <c:v>32.423119993108799</c:v>
                </c:pt>
                <c:pt idx="4">
                  <c:v>5.9350503919372901</c:v>
                </c:pt>
                <c:pt idx="5">
                  <c:v>26.729261779653719</c:v>
                </c:pt>
                <c:pt idx="6">
                  <c:v>2.8512361099147214</c:v>
                </c:pt>
                <c:pt idx="7">
                  <c:v>6.1331725385476785</c:v>
                </c:pt>
              </c:numCache>
            </c:numRef>
          </c:val>
          <c:extLst>
            <c:ext xmlns:c16="http://schemas.microsoft.com/office/drawing/2014/chart" uri="{C3380CC4-5D6E-409C-BE32-E72D297353CC}">
              <c16:uniqueId val="{00000012-946E-4686-AFDA-ABE7DF94DD7B}"/>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75505104666"/>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Lbls>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'Graphs Composition informal'!$B$197:$B$204</c:f>
            </c:multiLvlStrRef>
          </c:cat>
          <c:val>
            <c:numRef>
              <c:f>'Graphs Composition informal'!$C$197:$C$204</c:f>
            </c:numRef>
          </c:val>
          <c:extLst>
            <c:ext xmlns:c16="http://schemas.microsoft.com/office/drawing/2014/chart" uri="{C3380CC4-5D6E-409C-BE32-E72D297353CC}">
              <c16:uniqueId val="{00000024-9ECB-4984-81FE-115E55B828D3}"/>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ayout>
        <c:manualLayout>
          <c:xMode val="edge"/>
          <c:yMode val="edge"/>
          <c:x val="0.55945375505104666"/>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27-79B6-4E82-97E6-D0BAC803D4C8}"/>
              </c:ext>
            </c:extLst>
          </c:dPt>
          <c:dPt>
            <c:idx val="1"/>
            <c:bubble3D val="0"/>
            <c:spPr>
              <a:solidFill>
                <a:schemeClr val="accent5"/>
              </a:solidFill>
              <a:ln>
                <a:solidFill>
                  <a:schemeClr val="bg1"/>
                </a:solidFill>
              </a:ln>
            </c:spPr>
            <c:extLst>
              <c:ext xmlns:c16="http://schemas.microsoft.com/office/drawing/2014/chart" uri="{C3380CC4-5D6E-409C-BE32-E72D297353CC}">
                <c16:uniqueId val="{00000029-79B6-4E82-97E6-D0BAC803D4C8}"/>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2B-79B6-4E82-97E6-D0BAC803D4C8}"/>
              </c:ext>
            </c:extLst>
          </c:dPt>
          <c:dPt>
            <c:idx val="3"/>
            <c:bubble3D val="0"/>
            <c:spPr>
              <a:solidFill>
                <a:srgbClr val="FF5353"/>
              </a:solidFill>
              <a:ln>
                <a:solidFill>
                  <a:schemeClr val="bg1"/>
                </a:solidFill>
              </a:ln>
            </c:spPr>
            <c:extLst>
              <c:ext xmlns:c16="http://schemas.microsoft.com/office/drawing/2014/chart" uri="{C3380CC4-5D6E-409C-BE32-E72D297353CC}">
                <c16:uniqueId val="{0000002D-79B6-4E82-97E6-D0BAC803D4C8}"/>
              </c:ext>
            </c:extLst>
          </c:dPt>
          <c:dPt>
            <c:idx val="4"/>
            <c:bubble3D val="0"/>
            <c:spPr>
              <a:solidFill>
                <a:srgbClr val="FF3B3B"/>
              </a:solidFill>
            </c:spPr>
            <c:extLst>
              <c:ext xmlns:c16="http://schemas.microsoft.com/office/drawing/2014/chart" uri="{C3380CC4-5D6E-409C-BE32-E72D297353CC}">
                <c16:uniqueId val="{0000002F-79B6-4E82-97E6-D0BAC803D4C8}"/>
              </c:ext>
            </c:extLst>
          </c:dPt>
          <c:dPt>
            <c:idx val="5"/>
            <c:bubble3D val="0"/>
            <c:spPr>
              <a:solidFill>
                <a:schemeClr val="bg2">
                  <a:lumMod val="75000"/>
                </a:schemeClr>
              </a:solidFill>
            </c:spPr>
            <c:extLst>
              <c:ext xmlns:c16="http://schemas.microsoft.com/office/drawing/2014/chart" uri="{C3380CC4-5D6E-409C-BE32-E72D297353CC}">
                <c16:uniqueId val="{00000031-79B6-4E82-97E6-D0BAC803D4C8}"/>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33-79B6-4E82-97E6-D0BAC803D4C8}"/>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35-79B6-4E82-97E6-D0BAC803D4C8}"/>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27-79B6-4E82-97E6-D0BAC803D4C8}"/>
                </c:ext>
              </c:extLst>
            </c:dLbl>
            <c:dLbl>
              <c:idx val="6"/>
              <c:layout>
                <c:manualLayout>
                  <c:x val="-1.6166084468270687E-2"/>
                  <c:y val="-1.7673861571499368E-2"/>
                </c:manualLayout>
              </c:layout>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79B6-4E82-97E6-D0BAC803D4C8}"/>
                </c:ext>
              </c:extLst>
            </c:dLbl>
            <c:dLbl>
              <c:idx val="7"/>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35-79B6-4E82-97E6-D0BAC803D4C8}"/>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informal'!$B$210:$B$217</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informal'!$C$210:$C$217</c:f>
              <c:numCache>
                <c:formatCode>0.0</c:formatCode>
                <c:ptCount val="8"/>
                <c:pt idx="0">
                  <c:v>14.569213003313873</c:v>
                </c:pt>
                <c:pt idx="1">
                  <c:v>5.7291523058538836</c:v>
                </c:pt>
                <c:pt idx="2">
                  <c:v>9.0305464126670199</c:v>
                </c:pt>
                <c:pt idx="3">
                  <c:v>10.656544815316247</c:v>
                </c:pt>
                <c:pt idx="4">
                  <c:v>1.595294498112668</c:v>
                </c:pt>
                <c:pt idx="5">
                  <c:v>23.997274502720593</c:v>
                </c:pt>
                <c:pt idx="6">
                  <c:v>8.9303030713718581</c:v>
                </c:pt>
                <c:pt idx="7">
                  <c:v>25.491671390643862</c:v>
                </c:pt>
              </c:numCache>
            </c:numRef>
          </c:val>
          <c:extLst>
            <c:ext xmlns:c16="http://schemas.microsoft.com/office/drawing/2014/chart" uri="{C3380CC4-5D6E-409C-BE32-E72D297353CC}">
              <c16:uniqueId val="{00000036-79B6-4E82-97E6-D0BAC803D4C8}"/>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Lbls>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'Graphs Composition informal'!$B$223:$B$230</c:f>
            </c:multiLvlStrRef>
          </c:cat>
          <c:val>
            <c:numRef>
              <c:f>'Graphs Composition informal'!$C$223:$C$230</c:f>
            </c:numRef>
          </c:val>
          <c:extLst>
            <c:ext xmlns:c16="http://schemas.microsoft.com/office/drawing/2014/chart" uri="{C3380CC4-5D6E-409C-BE32-E72D297353CC}">
              <c16:uniqueId val="{00000012-E7BF-4FE1-A451-967FB58946CF}"/>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3-6AE2-4E6D-BFB3-1E1F0BAAAC77}"/>
              </c:ext>
            </c:extLst>
          </c:dPt>
          <c:dPt>
            <c:idx val="1"/>
            <c:bubble3D val="0"/>
            <c:spPr>
              <a:solidFill>
                <a:schemeClr val="accent5"/>
              </a:solidFill>
              <a:ln>
                <a:solidFill>
                  <a:schemeClr val="bg1"/>
                </a:solidFill>
              </a:ln>
            </c:spPr>
            <c:extLst>
              <c:ext xmlns:c16="http://schemas.microsoft.com/office/drawing/2014/chart" uri="{C3380CC4-5D6E-409C-BE32-E72D297353CC}">
                <c16:uniqueId val="{00000005-6AE2-4E6D-BFB3-1E1F0BAAAC77}"/>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7-6AE2-4E6D-BFB3-1E1F0BAAAC77}"/>
              </c:ext>
            </c:extLst>
          </c:dPt>
          <c:dPt>
            <c:idx val="3"/>
            <c:bubble3D val="0"/>
            <c:spPr>
              <a:solidFill>
                <a:srgbClr val="FF5353"/>
              </a:solidFill>
              <a:ln>
                <a:solidFill>
                  <a:schemeClr val="bg1"/>
                </a:solidFill>
              </a:ln>
            </c:spPr>
            <c:extLst>
              <c:ext xmlns:c16="http://schemas.microsoft.com/office/drawing/2014/chart" uri="{C3380CC4-5D6E-409C-BE32-E72D297353CC}">
                <c16:uniqueId val="{00000009-6AE2-4E6D-BFB3-1E1F0BAAAC77}"/>
              </c:ext>
            </c:extLst>
          </c:dPt>
          <c:dPt>
            <c:idx val="4"/>
            <c:bubble3D val="0"/>
            <c:spPr>
              <a:solidFill>
                <a:srgbClr val="FF3B3B"/>
              </a:solidFill>
            </c:spPr>
            <c:extLst>
              <c:ext xmlns:c16="http://schemas.microsoft.com/office/drawing/2014/chart" uri="{C3380CC4-5D6E-409C-BE32-E72D297353CC}">
                <c16:uniqueId val="{0000000B-6AE2-4E6D-BFB3-1E1F0BAAAC77}"/>
              </c:ext>
            </c:extLst>
          </c:dPt>
          <c:dPt>
            <c:idx val="5"/>
            <c:bubble3D val="0"/>
            <c:spPr>
              <a:solidFill>
                <a:schemeClr val="bg2">
                  <a:lumMod val="75000"/>
                </a:schemeClr>
              </a:solidFill>
            </c:spPr>
            <c:extLst>
              <c:ext xmlns:c16="http://schemas.microsoft.com/office/drawing/2014/chart" uri="{C3380CC4-5D6E-409C-BE32-E72D297353CC}">
                <c16:uniqueId val="{0000000D-6AE2-4E6D-BFB3-1E1F0BAAAC77}"/>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0F-6AE2-4E6D-BFB3-1E1F0BAAAC77}"/>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1-6AE2-4E6D-BFB3-1E1F0BAAAC77}"/>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3-6AE2-4E6D-BFB3-1E1F0BAAAC77}"/>
                </c:ext>
              </c:extLst>
            </c:dLbl>
            <c:dLbl>
              <c:idx val="6"/>
              <c:layout>
                <c:manualLayout>
                  <c:x val="-1.8340210912425492E-2"/>
                  <c:y val="-7.5949117703072777E-2"/>
                </c:manualLayout>
              </c:layout>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AE2-4E6D-BFB3-1E1F0BAAAC77}"/>
                </c:ext>
              </c:extLst>
            </c:dLbl>
            <c:dLbl>
              <c:idx val="7"/>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11-6AE2-4E6D-BFB3-1E1F0BAAAC77}"/>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informal'!$B$236:$B$243</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informal'!$C$236:$C$243</c:f>
              <c:numCache>
                <c:formatCode>0.0</c:formatCode>
                <c:ptCount val="8"/>
                <c:pt idx="0">
                  <c:v>39.759699048009011</c:v>
                </c:pt>
                <c:pt idx="1">
                  <c:v>6.795731395229808</c:v>
                </c:pt>
                <c:pt idx="2">
                  <c:v>2.113829460538438</c:v>
                </c:pt>
                <c:pt idx="3">
                  <c:v>44.290613164090495</c:v>
                </c:pt>
                <c:pt idx="4">
                  <c:v>2.321117821680827</c:v>
                </c:pt>
                <c:pt idx="5">
                  <c:v>0.35699662196744802</c:v>
                </c:pt>
                <c:pt idx="6">
                  <c:v>4.3428191217115364</c:v>
                </c:pt>
                <c:pt idx="7">
                  <c:v>1.7913808987613879E-2</c:v>
                </c:pt>
              </c:numCache>
            </c:numRef>
          </c:val>
          <c:extLst>
            <c:ext xmlns:c16="http://schemas.microsoft.com/office/drawing/2014/chart" uri="{C3380CC4-5D6E-409C-BE32-E72D297353CC}">
              <c16:uniqueId val="{00000012-6AE2-4E6D-BFB3-1E1F0BAAAC77}"/>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Lbls>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'Graphs Composition informal'!$B$249:$B$256</c:f>
            </c:multiLvlStrRef>
          </c:cat>
          <c:val>
            <c:numRef>
              <c:f>'Graphs Composition informal'!$C$249:$C$256</c:f>
            </c:numRef>
          </c:val>
          <c:extLst>
            <c:ext xmlns:c16="http://schemas.microsoft.com/office/drawing/2014/chart" uri="{C3380CC4-5D6E-409C-BE32-E72D297353CC}">
              <c16:uniqueId val="{00000012-A2D6-485F-8A69-B8BE9D3580F6}"/>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3-E065-45AE-8D1A-E168E597D897}"/>
              </c:ext>
            </c:extLst>
          </c:dPt>
          <c:dPt>
            <c:idx val="1"/>
            <c:bubble3D val="0"/>
            <c:spPr>
              <a:solidFill>
                <a:schemeClr val="accent5"/>
              </a:solidFill>
              <a:ln>
                <a:solidFill>
                  <a:schemeClr val="bg1"/>
                </a:solidFill>
              </a:ln>
            </c:spPr>
            <c:extLst>
              <c:ext xmlns:c16="http://schemas.microsoft.com/office/drawing/2014/chart" uri="{C3380CC4-5D6E-409C-BE32-E72D297353CC}">
                <c16:uniqueId val="{00000005-E065-45AE-8D1A-E168E597D897}"/>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7-E065-45AE-8D1A-E168E597D897}"/>
              </c:ext>
            </c:extLst>
          </c:dPt>
          <c:dPt>
            <c:idx val="3"/>
            <c:bubble3D val="0"/>
            <c:spPr>
              <a:solidFill>
                <a:srgbClr val="FF5353"/>
              </a:solidFill>
              <a:ln>
                <a:solidFill>
                  <a:schemeClr val="bg1"/>
                </a:solidFill>
              </a:ln>
            </c:spPr>
            <c:extLst>
              <c:ext xmlns:c16="http://schemas.microsoft.com/office/drawing/2014/chart" uri="{C3380CC4-5D6E-409C-BE32-E72D297353CC}">
                <c16:uniqueId val="{00000009-E065-45AE-8D1A-E168E597D897}"/>
              </c:ext>
            </c:extLst>
          </c:dPt>
          <c:dPt>
            <c:idx val="4"/>
            <c:bubble3D val="0"/>
            <c:spPr>
              <a:solidFill>
                <a:srgbClr val="FF3B3B"/>
              </a:solidFill>
            </c:spPr>
            <c:extLst>
              <c:ext xmlns:c16="http://schemas.microsoft.com/office/drawing/2014/chart" uri="{C3380CC4-5D6E-409C-BE32-E72D297353CC}">
                <c16:uniqueId val="{0000000B-E065-45AE-8D1A-E168E597D897}"/>
              </c:ext>
            </c:extLst>
          </c:dPt>
          <c:dPt>
            <c:idx val="5"/>
            <c:bubble3D val="0"/>
            <c:spPr>
              <a:solidFill>
                <a:schemeClr val="bg2">
                  <a:lumMod val="75000"/>
                </a:schemeClr>
              </a:solidFill>
            </c:spPr>
            <c:extLst>
              <c:ext xmlns:c16="http://schemas.microsoft.com/office/drawing/2014/chart" uri="{C3380CC4-5D6E-409C-BE32-E72D297353CC}">
                <c16:uniqueId val="{0000000D-E065-45AE-8D1A-E168E597D897}"/>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0F-E065-45AE-8D1A-E168E597D897}"/>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1-E065-45AE-8D1A-E168E597D897}"/>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3-E065-45AE-8D1A-E168E597D897}"/>
                </c:ext>
              </c:extLst>
            </c:dLbl>
            <c:dLbl>
              <c:idx val="6"/>
              <c:layout>
                <c:manualLayout>
                  <c:x val="-1.8340210912425492E-2"/>
                  <c:y val="-7.5949117703072777E-2"/>
                </c:manualLayout>
              </c:layout>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65-45AE-8D1A-E168E597D897}"/>
                </c:ext>
              </c:extLst>
            </c:dLbl>
            <c:dLbl>
              <c:idx val="7"/>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11-E065-45AE-8D1A-E168E597D897}"/>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informal'!$B$262:$B$269</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informal'!$C$262:$C$269</c:f>
              <c:numCache>
                <c:formatCode>0.0</c:formatCode>
                <c:ptCount val="8"/>
                <c:pt idx="0">
                  <c:v>8.0434177567492338</c:v>
                </c:pt>
                <c:pt idx="1">
                  <c:v>9.8246590592819381</c:v>
                </c:pt>
                <c:pt idx="2">
                  <c:v>2.115224046757584</c:v>
                </c:pt>
                <c:pt idx="3">
                  <c:v>25.605343723907598</c:v>
                </c:pt>
                <c:pt idx="4">
                  <c:v>2.8388533259114945</c:v>
                </c:pt>
                <c:pt idx="5">
                  <c:v>41.33036459782911</c:v>
                </c:pt>
                <c:pt idx="6">
                  <c:v>3.3954912329529643</c:v>
                </c:pt>
                <c:pt idx="7">
                  <c:v>6.8466462566100752</c:v>
                </c:pt>
              </c:numCache>
            </c:numRef>
          </c:val>
          <c:extLst>
            <c:ext xmlns:c16="http://schemas.microsoft.com/office/drawing/2014/chart" uri="{C3380CC4-5D6E-409C-BE32-E72D297353CC}">
              <c16:uniqueId val="{00000012-E065-45AE-8D1A-E168E597D897}"/>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Lbls>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'Graphs Composition informal'!$B$275:$B$282</c:f>
            </c:multiLvlStrRef>
          </c:cat>
          <c:val>
            <c:numRef>
              <c:f>'Graphs Composition informal'!$C$275:$C$282</c:f>
            </c:numRef>
          </c:val>
          <c:extLst>
            <c:ext xmlns:c16="http://schemas.microsoft.com/office/drawing/2014/chart" uri="{C3380CC4-5D6E-409C-BE32-E72D297353CC}">
              <c16:uniqueId val="{00000012-F8ED-4674-B5ED-E6F88639AF5E}"/>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3-91CA-4D6E-AD5B-D7C765031084}"/>
              </c:ext>
            </c:extLst>
          </c:dPt>
          <c:dPt>
            <c:idx val="1"/>
            <c:bubble3D val="0"/>
            <c:spPr>
              <a:solidFill>
                <a:schemeClr val="accent5"/>
              </a:solidFill>
              <a:ln>
                <a:solidFill>
                  <a:schemeClr val="bg1"/>
                </a:solidFill>
              </a:ln>
            </c:spPr>
            <c:extLst>
              <c:ext xmlns:c16="http://schemas.microsoft.com/office/drawing/2014/chart" uri="{C3380CC4-5D6E-409C-BE32-E72D297353CC}">
                <c16:uniqueId val="{00000005-91CA-4D6E-AD5B-D7C765031084}"/>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7-91CA-4D6E-AD5B-D7C765031084}"/>
              </c:ext>
            </c:extLst>
          </c:dPt>
          <c:dPt>
            <c:idx val="3"/>
            <c:bubble3D val="0"/>
            <c:spPr>
              <a:solidFill>
                <a:srgbClr val="FF5353"/>
              </a:solidFill>
              <a:ln>
                <a:solidFill>
                  <a:schemeClr val="bg1"/>
                </a:solidFill>
              </a:ln>
            </c:spPr>
            <c:extLst>
              <c:ext xmlns:c16="http://schemas.microsoft.com/office/drawing/2014/chart" uri="{C3380CC4-5D6E-409C-BE32-E72D297353CC}">
                <c16:uniqueId val="{00000009-91CA-4D6E-AD5B-D7C765031084}"/>
              </c:ext>
            </c:extLst>
          </c:dPt>
          <c:dPt>
            <c:idx val="4"/>
            <c:bubble3D val="0"/>
            <c:spPr>
              <a:solidFill>
                <a:srgbClr val="FF3B3B"/>
              </a:solidFill>
            </c:spPr>
            <c:extLst>
              <c:ext xmlns:c16="http://schemas.microsoft.com/office/drawing/2014/chart" uri="{C3380CC4-5D6E-409C-BE32-E72D297353CC}">
                <c16:uniqueId val="{0000000B-91CA-4D6E-AD5B-D7C765031084}"/>
              </c:ext>
            </c:extLst>
          </c:dPt>
          <c:dPt>
            <c:idx val="5"/>
            <c:bubble3D val="0"/>
            <c:spPr>
              <a:solidFill>
                <a:schemeClr val="bg2">
                  <a:lumMod val="75000"/>
                </a:schemeClr>
              </a:solidFill>
            </c:spPr>
            <c:extLst>
              <c:ext xmlns:c16="http://schemas.microsoft.com/office/drawing/2014/chart" uri="{C3380CC4-5D6E-409C-BE32-E72D297353CC}">
                <c16:uniqueId val="{0000000D-91CA-4D6E-AD5B-D7C765031084}"/>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0F-91CA-4D6E-AD5B-D7C765031084}"/>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1-91CA-4D6E-AD5B-D7C765031084}"/>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3-91CA-4D6E-AD5B-D7C765031084}"/>
                </c:ext>
              </c:extLst>
            </c:dLbl>
            <c:dLbl>
              <c:idx val="6"/>
              <c:layout>
                <c:manualLayout>
                  <c:x val="-1.8340210912425492E-2"/>
                  <c:y val="-7.5949117703072777E-2"/>
                </c:manualLayout>
              </c:layout>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CA-4D6E-AD5B-D7C765031084}"/>
                </c:ext>
              </c:extLst>
            </c:dLbl>
            <c:dLbl>
              <c:idx val="7"/>
              <c:delete val="1"/>
              <c:extLst>
                <c:ext xmlns:c15="http://schemas.microsoft.com/office/drawing/2012/chart" uri="{CE6537A1-D6FC-4f65-9D91-7224C49458BB}"/>
                <c:ext xmlns:c16="http://schemas.microsoft.com/office/drawing/2014/chart" uri="{C3380CC4-5D6E-409C-BE32-E72D297353CC}">
                  <c16:uniqueId val="{00000011-91CA-4D6E-AD5B-D7C765031084}"/>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informal'!$B$288:$B$295</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informal'!$C$288:$C$295</c:f>
              <c:numCache>
                <c:formatCode>0.0</c:formatCode>
                <c:ptCount val="8"/>
                <c:pt idx="0">
                  <c:v>75.670313290104559</c:v>
                </c:pt>
                <c:pt idx="1">
                  <c:v>5.5791917046255319</c:v>
                </c:pt>
                <c:pt idx="2">
                  <c:v>7.1077679780837044E-3</c:v>
                </c:pt>
                <c:pt idx="3">
                  <c:v>16.846425503483822</c:v>
                </c:pt>
                <c:pt idx="4">
                  <c:v>9.5853328161585968E-2</c:v>
                </c:pt>
                <c:pt idx="5">
                  <c:v>1.6193526244925562</c:v>
                </c:pt>
                <c:pt idx="6">
                  <c:v>0.18175578115385477</c:v>
                </c:pt>
                <c:pt idx="7">
                  <c:v>0</c:v>
                </c:pt>
              </c:numCache>
            </c:numRef>
          </c:val>
          <c:extLst>
            <c:ext xmlns:c16="http://schemas.microsoft.com/office/drawing/2014/chart" uri="{C3380CC4-5D6E-409C-BE32-E72D297353CC}">
              <c16:uniqueId val="{00000012-91CA-4D6E-AD5B-D7C765031084}"/>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Lbls>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'Graphs Composition informal'!$B$301:$B$308</c:f>
            </c:multiLvlStrRef>
          </c:cat>
          <c:val>
            <c:numRef>
              <c:f>'Graphs Composition informal'!$C$301:$C$308</c:f>
            </c:numRef>
          </c:val>
          <c:extLst>
            <c:ext xmlns:c16="http://schemas.microsoft.com/office/drawing/2014/chart" uri="{C3380CC4-5D6E-409C-BE32-E72D297353CC}">
              <c16:uniqueId val="{00000012-EF1D-4FF5-926B-EBF52E4B7CC6}"/>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3-7BF0-4A96-99B0-FADBB88A6916}"/>
              </c:ext>
            </c:extLst>
          </c:dPt>
          <c:dPt>
            <c:idx val="1"/>
            <c:bubble3D val="0"/>
            <c:spPr>
              <a:solidFill>
                <a:schemeClr val="accent5"/>
              </a:solidFill>
              <a:ln>
                <a:solidFill>
                  <a:schemeClr val="bg1"/>
                </a:solidFill>
              </a:ln>
            </c:spPr>
            <c:extLst>
              <c:ext xmlns:c16="http://schemas.microsoft.com/office/drawing/2014/chart" uri="{C3380CC4-5D6E-409C-BE32-E72D297353CC}">
                <c16:uniqueId val="{00000005-7BF0-4A96-99B0-FADBB88A6916}"/>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7-7BF0-4A96-99B0-FADBB88A6916}"/>
              </c:ext>
            </c:extLst>
          </c:dPt>
          <c:dPt>
            <c:idx val="3"/>
            <c:bubble3D val="0"/>
            <c:spPr>
              <a:solidFill>
                <a:srgbClr val="FF5353"/>
              </a:solidFill>
              <a:ln>
                <a:solidFill>
                  <a:schemeClr val="bg1"/>
                </a:solidFill>
              </a:ln>
            </c:spPr>
            <c:extLst>
              <c:ext xmlns:c16="http://schemas.microsoft.com/office/drawing/2014/chart" uri="{C3380CC4-5D6E-409C-BE32-E72D297353CC}">
                <c16:uniqueId val="{00000009-7BF0-4A96-99B0-FADBB88A6916}"/>
              </c:ext>
            </c:extLst>
          </c:dPt>
          <c:dPt>
            <c:idx val="4"/>
            <c:bubble3D val="0"/>
            <c:spPr>
              <a:solidFill>
                <a:srgbClr val="FF3B3B"/>
              </a:solidFill>
            </c:spPr>
            <c:extLst>
              <c:ext xmlns:c16="http://schemas.microsoft.com/office/drawing/2014/chart" uri="{C3380CC4-5D6E-409C-BE32-E72D297353CC}">
                <c16:uniqueId val="{0000000B-7BF0-4A96-99B0-FADBB88A6916}"/>
              </c:ext>
            </c:extLst>
          </c:dPt>
          <c:dPt>
            <c:idx val="5"/>
            <c:bubble3D val="0"/>
            <c:spPr>
              <a:solidFill>
                <a:schemeClr val="bg2">
                  <a:lumMod val="75000"/>
                </a:schemeClr>
              </a:solidFill>
            </c:spPr>
            <c:extLst>
              <c:ext xmlns:c16="http://schemas.microsoft.com/office/drawing/2014/chart" uri="{C3380CC4-5D6E-409C-BE32-E72D297353CC}">
                <c16:uniqueId val="{0000000D-7BF0-4A96-99B0-FADBB88A6916}"/>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0F-7BF0-4A96-99B0-FADBB88A6916}"/>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1-7BF0-4A96-99B0-FADBB88A6916}"/>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3-7BF0-4A96-99B0-FADBB88A6916}"/>
                </c:ext>
              </c:extLst>
            </c:dLbl>
            <c:dLbl>
              <c:idx val="6"/>
              <c:layout>
                <c:manualLayout>
                  <c:x val="-1.8340210912425492E-2"/>
                  <c:y val="-7.5949117703072777E-2"/>
                </c:manualLayout>
              </c:layout>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BF0-4A96-99B0-FADBB88A6916}"/>
                </c:ext>
              </c:extLst>
            </c:dLbl>
            <c:dLbl>
              <c:idx val="7"/>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11-7BF0-4A96-99B0-FADBB88A6916}"/>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informal'!$B$314:$B$321</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informal'!$C$314:$C$321</c:f>
              <c:numCache>
                <c:formatCode>0.0</c:formatCode>
                <c:ptCount val="8"/>
                <c:pt idx="0">
                  <c:v>34.598704810642573</c:v>
                </c:pt>
                <c:pt idx="1">
                  <c:v>33.78691330783105</c:v>
                </c:pt>
                <c:pt idx="2">
                  <c:v>13.684450497243491</c:v>
                </c:pt>
                <c:pt idx="3">
                  <c:v>6.6054827357706527</c:v>
                </c:pt>
                <c:pt idx="4">
                  <c:v>10.035537037997949</c:v>
                </c:pt>
                <c:pt idx="5">
                  <c:v>0.5097677942509562</c:v>
                </c:pt>
                <c:pt idx="6">
                  <c:v>0.23389852903939978</c:v>
                </c:pt>
                <c:pt idx="7">
                  <c:v>0.54524528722393439</c:v>
                </c:pt>
              </c:numCache>
            </c:numRef>
          </c:val>
          <c:extLst>
            <c:ext xmlns:c16="http://schemas.microsoft.com/office/drawing/2014/chart" uri="{C3380CC4-5D6E-409C-BE32-E72D297353CC}">
              <c16:uniqueId val="{00000012-7BF0-4A96-99B0-FADBB88A6916}"/>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3-4F4A-4596-BA2B-FC8B3B674F71}"/>
              </c:ext>
            </c:extLst>
          </c:dPt>
          <c:dPt>
            <c:idx val="1"/>
            <c:bubble3D val="0"/>
            <c:spPr>
              <a:solidFill>
                <a:schemeClr val="accent5"/>
              </a:solidFill>
              <a:ln>
                <a:solidFill>
                  <a:schemeClr val="bg1"/>
                </a:solidFill>
              </a:ln>
            </c:spPr>
            <c:extLst>
              <c:ext xmlns:c16="http://schemas.microsoft.com/office/drawing/2014/chart" uri="{C3380CC4-5D6E-409C-BE32-E72D297353CC}">
                <c16:uniqueId val="{00000005-4F4A-4596-BA2B-FC8B3B674F71}"/>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7-4F4A-4596-BA2B-FC8B3B674F71}"/>
              </c:ext>
            </c:extLst>
          </c:dPt>
          <c:dPt>
            <c:idx val="3"/>
            <c:bubble3D val="0"/>
            <c:spPr>
              <a:solidFill>
                <a:srgbClr val="FF5353"/>
              </a:solidFill>
              <a:ln>
                <a:solidFill>
                  <a:schemeClr val="bg1"/>
                </a:solidFill>
              </a:ln>
            </c:spPr>
            <c:extLst>
              <c:ext xmlns:c16="http://schemas.microsoft.com/office/drawing/2014/chart" uri="{C3380CC4-5D6E-409C-BE32-E72D297353CC}">
                <c16:uniqueId val="{00000009-4F4A-4596-BA2B-FC8B3B674F71}"/>
              </c:ext>
            </c:extLst>
          </c:dPt>
          <c:dPt>
            <c:idx val="4"/>
            <c:bubble3D val="0"/>
            <c:spPr>
              <a:solidFill>
                <a:srgbClr val="FF3B3B"/>
              </a:solidFill>
            </c:spPr>
            <c:extLst>
              <c:ext xmlns:c16="http://schemas.microsoft.com/office/drawing/2014/chart" uri="{C3380CC4-5D6E-409C-BE32-E72D297353CC}">
                <c16:uniqueId val="{0000000B-4F4A-4596-BA2B-FC8B3B674F71}"/>
              </c:ext>
            </c:extLst>
          </c:dPt>
          <c:dPt>
            <c:idx val="5"/>
            <c:bubble3D val="0"/>
            <c:spPr>
              <a:solidFill>
                <a:schemeClr val="bg2">
                  <a:lumMod val="75000"/>
                </a:schemeClr>
              </a:solidFill>
            </c:spPr>
            <c:extLst>
              <c:ext xmlns:c16="http://schemas.microsoft.com/office/drawing/2014/chart" uri="{C3380CC4-5D6E-409C-BE32-E72D297353CC}">
                <c16:uniqueId val="{0000000D-4F4A-4596-BA2B-FC8B3B674F71}"/>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0F-4F4A-4596-BA2B-FC8B3B674F71}"/>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1-4F4A-4596-BA2B-FC8B3B674F71}"/>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3-4F4A-4596-BA2B-FC8B3B674F71}"/>
                </c:ext>
              </c:extLst>
            </c:dLbl>
            <c:dLbl>
              <c:idx val="6"/>
              <c:layout>
                <c:manualLayout>
                  <c:x val="-1.8340210912425492E-2"/>
                  <c:y val="-7.5949117703072777E-2"/>
                </c:manualLayout>
              </c:layout>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F4A-4596-BA2B-FC8B3B674F71}"/>
                </c:ext>
              </c:extLst>
            </c:dLbl>
            <c:dLbl>
              <c:idx val="7"/>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11-4F4A-4596-BA2B-FC8B3B674F71}"/>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informal'!$B$327:$B$334</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informal'!$C$327:$C$334</c:f>
              <c:numCache>
                <c:formatCode>0.0</c:formatCode>
                <c:ptCount val="8"/>
                <c:pt idx="0">
                  <c:v>24.974884641732583</c:v>
                </c:pt>
                <c:pt idx="1">
                  <c:v>31.490772415985585</c:v>
                </c:pt>
                <c:pt idx="2">
                  <c:v>9.8497454319551565</c:v>
                </c:pt>
                <c:pt idx="3">
                  <c:v>21.560488771972107</c:v>
                </c:pt>
                <c:pt idx="4">
                  <c:v>5.8820575151234982</c:v>
                </c:pt>
                <c:pt idx="5">
                  <c:v>5.330224073251153</c:v>
                </c:pt>
                <c:pt idx="6">
                  <c:v>0.79866922165677323</c:v>
                </c:pt>
                <c:pt idx="7">
                  <c:v>0.11315792832314601</c:v>
                </c:pt>
              </c:numCache>
            </c:numRef>
          </c:val>
          <c:extLst>
            <c:ext xmlns:c16="http://schemas.microsoft.com/office/drawing/2014/chart" uri="{C3380CC4-5D6E-409C-BE32-E72D297353CC}">
              <c16:uniqueId val="{00000012-4F4A-4596-BA2B-FC8B3B674F71}"/>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3-850D-4CF4-B5B4-5883C25BC655}"/>
              </c:ext>
            </c:extLst>
          </c:dPt>
          <c:dPt>
            <c:idx val="1"/>
            <c:bubble3D val="0"/>
            <c:spPr>
              <a:solidFill>
                <a:schemeClr val="accent5"/>
              </a:solidFill>
              <a:ln>
                <a:solidFill>
                  <a:schemeClr val="bg1"/>
                </a:solidFill>
              </a:ln>
            </c:spPr>
            <c:extLst>
              <c:ext xmlns:c16="http://schemas.microsoft.com/office/drawing/2014/chart" uri="{C3380CC4-5D6E-409C-BE32-E72D297353CC}">
                <c16:uniqueId val="{00000005-850D-4CF4-B5B4-5883C25BC655}"/>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7-850D-4CF4-B5B4-5883C25BC655}"/>
              </c:ext>
            </c:extLst>
          </c:dPt>
          <c:dPt>
            <c:idx val="3"/>
            <c:bubble3D val="0"/>
            <c:spPr>
              <a:solidFill>
                <a:srgbClr val="FF5353"/>
              </a:solidFill>
              <a:ln>
                <a:solidFill>
                  <a:schemeClr val="bg1"/>
                </a:solidFill>
              </a:ln>
            </c:spPr>
            <c:extLst>
              <c:ext xmlns:c16="http://schemas.microsoft.com/office/drawing/2014/chart" uri="{C3380CC4-5D6E-409C-BE32-E72D297353CC}">
                <c16:uniqueId val="{00000009-850D-4CF4-B5B4-5883C25BC655}"/>
              </c:ext>
            </c:extLst>
          </c:dPt>
          <c:dPt>
            <c:idx val="4"/>
            <c:bubble3D val="0"/>
            <c:spPr>
              <a:solidFill>
                <a:srgbClr val="FF3B3B"/>
              </a:solidFill>
            </c:spPr>
            <c:extLst>
              <c:ext xmlns:c16="http://schemas.microsoft.com/office/drawing/2014/chart" uri="{C3380CC4-5D6E-409C-BE32-E72D297353CC}">
                <c16:uniqueId val="{0000000B-850D-4CF4-B5B4-5883C25BC655}"/>
              </c:ext>
            </c:extLst>
          </c:dPt>
          <c:dPt>
            <c:idx val="5"/>
            <c:bubble3D val="0"/>
            <c:spPr>
              <a:solidFill>
                <a:schemeClr val="bg2">
                  <a:lumMod val="75000"/>
                </a:schemeClr>
              </a:solidFill>
            </c:spPr>
            <c:extLst>
              <c:ext xmlns:c16="http://schemas.microsoft.com/office/drawing/2014/chart" uri="{C3380CC4-5D6E-409C-BE32-E72D297353CC}">
                <c16:uniqueId val="{0000000D-850D-4CF4-B5B4-5883C25BC655}"/>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0F-850D-4CF4-B5B4-5883C25BC655}"/>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1-850D-4CF4-B5B4-5883C25BC655}"/>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3-850D-4CF4-B5B4-5883C25BC655}"/>
                </c:ext>
              </c:extLst>
            </c:dLbl>
            <c:dLbl>
              <c:idx val="6"/>
              <c:layout>
                <c:manualLayout>
                  <c:x val="-1.8340210912425492E-2"/>
                  <c:y val="-7.5949117703072777E-2"/>
                </c:manualLayout>
              </c:layout>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50D-4CF4-B5B4-5883C25BC655}"/>
                </c:ext>
              </c:extLst>
            </c:dLbl>
            <c:dLbl>
              <c:idx val="7"/>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11-850D-4CF4-B5B4-5883C25BC655}"/>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informal'!$B$340:$B$347</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informal'!$C$340:$C$347</c:f>
              <c:numCache>
                <c:formatCode>0.0</c:formatCode>
                <c:ptCount val="8"/>
                <c:pt idx="0">
                  <c:v>26.333477749257717</c:v>
                </c:pt>
                <c:pt idx="1">
                  <c:v>32.38237864736864</c:v>
                </c:pt>
                <c:pt idx="2">
                  <c:v>10.385555564682285</c:v>
                </c:pt>
                <c:pt idx="3">
                  <c:v>22.733344297059421</c:v>
                </c:pt>
                <c:pt idx="4">
                  <c:v>6.2020318778783059</c:v>
                </c:pt>
                <c:pt idx="5">
                  <c:v>0.18034222554435161</c:v>
                </c:pt>
                <c:pt idx="6">
                  <c:v>1.6635561026155827</c:v>
                </c:pt>
                <c:pt idx="7">
                  <c:v>0.11931353559369014</c:v>
                </c:pt>
              </c:numCache>
            </c:numRef>
          </c:val>
          <c:extLst>
            <c:ext xmlns:c16="http://schemas.microsoft.com/office/drawing/2014/chart" uri="{C3380CC4-5D6E-409C-BE32-E72D297353CC}">
              <c16:uniqueId val="{00000012-850D-4CF4-B5B4-5883C25BC655}"/>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Lbls>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'Graphs Composition informal'!$B$353:$B$360</c:f>
            </c:multiLvlStrRef>
          </c:cat>
          <c:val>
            <c:numRef>
              <c:f>'Graphs Composition informal'!$C$353:$C$360</c:f>
            </c:numRef>
          </c:val>
          <c:extLst>
            <c:ext xmlns:c16="http://schemas.microsoft.com/office/drawing/2014/chart" uri="{C3380CC4-5D6E-409C-BE32-E72D297353CC}">
              <c16:uniqueId val="{00000012-1111-4B56-A57C-0DB16174C4BE}"/>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3-BE37-448B-AFE7-C10D933323CA}"/>
              </c:ext>
            </c:extLst>
          </c:dPt>
          <c:dPt>
            <c:idx val="1"/>
            <c:bubble3D val="0"/>
            <c:spPr>
              <a:solidFill>
                <a:schemeClr val="accent5"/>
              </a:solidFill>
              <a:ln>
                <a:solidFill>
                  <a:schemeClr val="bg1"/>
                </a:solidFill>
              </a:ln>
            </c:spPr>
            <c:extLst>
              <c:ext xmlns:c16="http://schemas.microsoft.com/office/drawing/2014/chart" uri="{C3380CC4-5D6E-409C-BE32-E72D297353CC}">
                <c16:uniqueId val="{00000005-BE37-448B-AFE7-C10D933323CA}"/>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7-BE37-448B-AFE7-C10D933323CA}"/>
              </c:ext>
            </c:extLst>
          </c:dPt>
          <c:dPt>
            <c:idx val="3"/>
            <c:bubble3D val="0"/>
            <c:spPr>
              <a:solidFill>
                <a:srgbClr val="FF5353"/>
              </a:solidFill>
              <a:ln>
                <a:solidFill>
                  <a:schemeClr val="bg1"/>
                </a:solidFill>
              </a:ln>
            </c:spPr>
            <c:extLst>
              <c:ext xmlns:c16="http://schemas.microsoft.com/office/drawing/2014/chart" uri="{C3380CC4-5D6E-409C-BE32-E72D297353CC}">
                <c16:uniqueId val="{00000009-BE37-448B-AFE7-C10D933323CA}"/>
              </c:ext>
            </c:extLst>
          </c:dPt>
          <c:dPt>
            <c:idx val="4"/>
            <c:bubble3D val="0"/>
            <c:spPr>
              <a:solidFill>
                <a:srgbClr val="FF3B3B"/>
              </a:solidFill>
            </c:spPr>
            <c:extLst>
              <c:ext xmlns:c16="http://schemas.microsoft.com/office/drawing/2014/chart" uri="{C3380CC4-5D6E-409C-BE32-E72D297353CC}">
                <c16:uniqueId val="{0000000B-BE37-448B-AFE7-C10D933323CA}"/>
              </c:ext>
            </c:extLst>
          </c:dPt>
          <c:dPt>
            <c:idx val="5"/>
            <c:bubble3D val="0"/>
            <c:spPr>
              <a:solidFill>
                <a:schemeClr val="bg2">
                  <a:lumMod val="75000"/>
                </a:schemeClr>
              </a:solidFill>
            </c:spPr>
            <c:extLst>
              <c:ext xmlns:c16="http://schemas.microsoft.com/office/drawing/2014/chart" uri="{C3380CC4-5D6E-409C-BE32-E72D297353CC}">
                <c16:uniqueId val="{0000000D-BE37-448B-AFE7-C10D933323CA}"/>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0F-BE37-448B-AFE7-C10D933323CA}"/>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1-BE37-448B-AFE7-C10D933323CA}"/>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3-BE37-448B-AFE7-C10D933323CA}"/>
                </c:ext>
              </c:extLst>
            </c:dLbl>
            <c:dLbl>
              <c:idx val="6"/>
              <c:delete val="1"/>
              <c:extLst>
                <c:ext xmlns:c15="http://schemas.microsoft.com/office/drawing/2012/chart" uri="{CE6537A1-D6FC-4f65-9D91-7224C49458BB}"/>
                <c:ext xmlns:c16="http://schemas.microsoft.com/office/drawing/2014/chart" uri="{C3380CC4-5D6E-409C-BE32-E72D297353CC}">
                  <c16:uniqueId val="{0000000F-BE37-448B-AFE7-C10D933323CA}"/>
                </c:ext>
              </c:extLst>
            </c:dLbl>
            <c:dLbl>
              <c:idx val="7"/>
              <c:delete val="1"/>
              <c:extLst>
                <c:ext xmlns:c15="http://schemas.microsoft.com/office/drawing/2012/chart" uri="{CE6537A1-D6FC-4f65-9D91-7224C49458BB}"/>
                <c:ext xmlns:c16="http://schemas.microsoft.com/office/drawing/2014/chart" uri="{C3380CC4-5D6E-409C-BE32-E72D297353CC}">
                  <c16:uniqueId val="{00000011-BE37-448B-AFE7-C10D933323CA}"/>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informal'!$B$366:$B$373</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informal'!$C$366:$C$373</c:f>
              <c:numCache>
                <c:formatCode>0.0</c:formatCode>
                <c:ptCount val="8"/>
                <c:pt idx="0">
                  <c:v>4.4256120527306972</c:v>
                </c:pt>
                <c:pt idx="1">
                  <c:v>43.455743879472692</c:v>
                </c:pt>
                <c:pt idx="2">
                  <c:v>2.5894538606403015</c:v>
                </c:pt>
                <c:pt idx="3">
                  <c:v>48.634651600753301</c:v>
                </c:pt>
                <c:pt idx="4">
                  <c:v>0.70621468926553677</c:v>
                </c:pt>
                <c:pt idx="5">
                  <c:v>0.18832391713747645</c:v>
                </c:pt>
                <c:pt idx="6">
                  <c:v>0</c:v>
                </c:pt>
                <c:pt idx="7">
                  <c:v>0</c:v>
                </c:pt>
              </c:numCache>
            </c:numRef>
          </c:val>
          <c:extLst>
            <c:ext xmlns:c16="http://schemas.microsoft.com/office/drawing/2014/chart" uri="{C3380CC4-5D6E-409C-BE32-E72D297353CC}">
              <c16:uniqueId val="{00000012-BE37-448B-AFE7-C10D933323CA}"/>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3-9784-4304-8BFF-553244A7A02E}"/>
              </c:ext>
            </c:extLst>
          </c:dPt>
          <c:dPt>
            <c:idx val="1"/>
            <c:bubble3D val="0"/>
            <c:spPr>
              <a:solidFill>
                <a:schemeClr val="accent5"/>
              </a:solidFill>
              <a:ln>
                <a:solidFill>
                  <a:schemeClr val="bg1"/>
                </a:solidFill>
              </a:ln>
            </c:spPr>
            <c:extLst>
              <c:ext xmlns:c16="http://schemas.microsoft.com/office/drawing/2014/chart" uri="{C3380CC4-5D6E-409C-BE32-E72D297353CC}">
                <c16:uniqueId val="{00000005-9784-4304-8BFF-553244A7A02E}"/>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7-9784-4304-8BFF-553244A7A02E}"/>
              </c:ext>
            </c:extLst>
          </c:dPt>
          <c:dPt>
            <c:idx val="3"/>
            <c:bubble3D val="0"/>
            <c:spPr>
              <a:solidFill>
                <a:srgbClr val="FF5353"/>
              </a:solidFill>
              <a:ln>
                <a:solidFill>
                  <a:schemeClr val="bg1"/>
                </a:solidFill>
              </a:ln>
            </c:spPr>
            <c:extLst>
              <c:ext xmlns:c16="http://schemas.microsoft.com/office/drawing/2014/chart" uri="{C3380CC4-5D6E-409C-BE32-E72D297353CC}">
                <c16:uniqueId val="{00000009-9784-4304-8BFF-553244A7A02E}"/>
              </c:ext>
            </c:extLst>
          </c:dPt>
          <c:dPt>
            <c:idx val="4"/>
            <c:bubble3D val="0"/>
            <c:spPr>
              <a:solidFill>
                <a:srgbClr val="FF3B3B"/>
              </a:solidFill>
            </c:spPr>
            <c:extLst>
              <c:ext xmlns:c16="http://schemas.microsoft.com/office/drawing/2014/chart" uri="{C3380CC4-5D6E-409C-BE32-E72D297353CC}">
                <c16:uniqueId val="{0000000B-9784-4304-8BFF-553244A7A02E}"/>
              </c:ext>
            </c:extLst>
          </c:dPt>
          <c:dPt>
            <c:idx val="5"/>
            <c:bubble3D val="0"/>
            <c:spPr>
              <a:solidFill>
                <a:schemeClr val="bg2">
                  <a:lumMod val="75000"/>
                </a:schemeClr>
              </a:solidFill>
            </c:spPr>
            <c:extLst>
              <c:ext xmlns:c16="http://schemas.microsoft.com/office/drawing/2014/chart" uri="{C3380CC4-5D6E-409C-BE32-E72D297353CC}">
                <c16:uniqueId val="{0000000D-9784-4304-8BFF-553244A7A02E}"/>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0F-9784-4304-8BFF-553244A7A02E}"/>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1-9784-4304-8BFF-553244A7A02E}"/>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3-9784-4304-8BFF-553244A7A02E}"/>
                </c:ext>
              </c:extLst>
            </c:dLbl>
            <c:dLbl>
              <c:idx val="6"/>
              <c:layout>
                <c:manualLayout>
                  <c:x val="-1.8340210912425492E-2"/>
                  <c:y val="-7.5949117703072777E-2"/>
                </c:manualLayout>
              </c:layout>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784-4304-8BFF-553244A7A02E}"/>
                </c:ext>
              </c:extLst>
            </c:dLbl>
            <c:dLbl>
              <c:idx val="7"/>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11-9784-4304-8BFF-553244A7A02E}"/>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informal'!$B$379:$B$386</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informal'!$C$379:$C$386</c:f>
              <c:numCache>
                <c:formatCode>0.0</c:formatCode>
                <c:ptCount val="8"/>
                <c:pt idx="0">
                  <c:v>37.699412164867013</c:v>
                </c:pt>
                <c:pt idx="1">
                  <c:v>23.189903218853889</c:v>
                </c:pt>
                <c:pt idx="2">
                  <c:v>21.993394138040998</c:v>
                </c:pt>
                <c:pt idx="3">
                  <c:v>12.784880467761134</c:v>
                </c:pt>
                <c:pt idx="4">
                  <c:v>1.4421784195612604</c:v>
                </c:pt>
                <c:pt idx="5">
                  <c:v>0.83083657986194759</c:v>
                </c:pt>
                <c:pt idx="6">
                  <c:v>1.3675217195945166</c:v>
                </c:pt>
                <c:pt idx="7">
                  <c:v>0.69187329145923693</c:v>
                </c:pt>
              </c:numCache>
            </c:numRef>
          </c:val>
          <c:extLst>
            <c:ext xmlns:c16="http://schemas.microsoft.com/office/drawing/2014/chart" uri="{C3380CC4-5D6E-409C-BE32-E72D297353CC}">
              <c16:uniqueId val="{00000012-9784-4304-8BFF-553244A7A02E}"/>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3-EE23-4A52-9311-EFF7BFC25588}"/>
              </c:ext>
            </c:extLst>
          </c:dPt>
          <c:dPt>
            <c:idx val="1"/>
            <c:bubble3D val="0"/>
            <c:spPr>
              <a:solidFill>
                <a:schemeClr val="accent5"/>
              </a:solidFill>
              <a:ln>
                <a:solidFill>
                  <a:schemeClr val="bg1"/>
                </a:solidFill>
              </a:ln>
            </c:spPr>
            <c:extLst>
              <c:ext xmlns:c16="http://schemas.microsoft.com/office/drawing/2014/chart" uri="{C3380CC4-5D6E-409C-BE32-E72D297353CC}">
                <c16:uniqueId val="{00000005-EE23-4A52-9311-EFF7BFC25588}"/>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7-EE23-4A52-9311-EFF7BFC25588}"/>
              </c:ext>
            </c:extLst>
          </c:dPt>
          <c:dPt>
            <c:idx val="3"/>
            <c:bubble3D val="0"/>
            <c:spPr>
              <a:solidFill>
                <a:srgbClr val="FF5353"/>
              </a:solidFill>
              <a:ln>
                <a:solidFill>
                  <a:schemeClr val="bg1"/>
                </a:solidFill>
              </a:ln>
            </c:spPr>
            <c:extLst>
              <c:ext xmlns:c16="http://schemas.microsoft.com/office/drawing/2014/chart" uri="{C3380CC4-5D6E-409C-BE32-E72D297353CC}">
                <c16:uniqueId val="{00000009-EE23-4A52-9311-EFF7BFC25588}"/>
              </c:ext>
            </c:extLst>
          </c:dPt>
          <c:dPt>
            <c:idx val="4"/>
            <c:bubble3D val="0"/>
            <c:spPr>
              <a:solidFill>
                <a:srgbClr val="FF3B3B"/>
              </a:solidFill>
            </c:spPr>
            <c:extLst>
              <c:ext xmlns:c16="http://schemas.microsoft.com/office/drawing/2014/chart" uri="{C3380CC4-5D6E-409C-BE32-E72D297353CC}">
                <c16:uniqueId val="{0000000B-EE23-4A52-9311-EFF7BFC25588}"/>
              </c:ext>
            </c:extLst>
          </c:dPt>
          <c:dPt>
            <c:idx val="5"/>
            <c:bubble3D val="0"/>
            <c:spPr>
              <a:solidFill>
                <a:schemeClr val="bg2">
                  <a:lumMod val="75000"/>
                </a:schemeClr>
              </a:solidFill>
            </c:spPr>
            <c:extLst>
              <c:ext xmlns:c16="http://schemas.microsoft.com/office/drawing/2014/chart" uri="{C3380CC4-5D6E-409C-BE32-E72D297353CC}">
                <c16:uniqueId val="{0000000D-EE23-4A52-9311-EFF7BFC25588}"/>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0F-EE23-4A52-9311-EFF7BFC25588}"/>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1-EE23-4A52-9311-EFF7BFC25588}"/>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3-EE23-4A52-9311-EFF7BFC25588}"/>
                </c:ext>
              </c:extLst>
            </c:dLbl>
            <c:dLbl>
              <c:idx val="6"/>
              <c:layout>
                <c:manualLayout>
                  <c:x val="-1.8340210912425492E-2"/>
                  <c:y val="-7.5949117703072777E-2"/>
                </c:manualLayout>
              </c:layout>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E23-4A52-9311-EFF7BFC25588}"/>
                </c:ext>
              </c:extLst>
            </c:dLbl>
            <c:dLbl>
              <c:idx val="7"/>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11-EE23-4A52-9311-EFF7BFC25588}"/>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informal'!$B$392:$B$399</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informal'!$C$392:$C$399</c:f>
              <c:numCache>
                <c:formatCode>0.0</c:formatCode>
                <c:ptCount val="8"/>
                <c:pt idx="0">
                  <c:v>42.913055704868036</c:v>
                </c:pt>
                <c:pt idx="1">
                  <c:v>27.378401456443633</c:v>
                </c:pt>
                <c:pt idx="2">
                  <c:v>6.9124134577501</c:v>
                </c:pt>
                <c:pt idx="3">
                  <c:v>11.238793629963135</c:v>
                </c:pt>
                <c:pt idx="4">
                  <c:v>0.96082585509674712</c:v>
                </c:pt>
                <c:pt idx="5">
                  <c:v>4.8012549083937381</c:v>
                </c:pt>
                <c:pt idx="6">
                  <c:v>4.8426311480332007</c:v>
                </c:pt>
                <c:pt idx="7">
                  <c:v>0.95262383945140228</c:v>
                </c:pt>
              </c:numCache>
            </c:numRef>
          </c:val>
          <c:extLst>
            <c:ext xmlns:c16="http://schemas.microsoft.com/office/drawing/2014/chart" uri="{C3380CC4-5D6E-409C-BE32-E72D297353CC}">
              <c16:uniqueId val="{00000012-EE23-4A52-9311-EFF7BFC25588}"/>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3-09CD-4E50-9368-9810A1BAA7B9}"/>
              </c:ext>
            </c:extLst>
          </c:dPt>
          <c:dPt>
            <c:idx val="1"/>
            <c:bubble3D val="0"/>
            <c:spPr>
              <a:solidFill>
                <a:schemeClr val="accent5"/>
              </a:solidFill>
              <a:ln>
                <a:solidFill>
                  <a:schemeClr val="bg1"/>
                </a:solidFill>
              </a:ln>
            </c:spPr>
            <c:extLst>
              <c:ext xmlns:c16="http://schemas.microsoft.com/office/drawing/2014/chart" uri="{C3380CC4-5D6E-409C-BE32-E72D297353CC}">
                <c16:uniqueId val="{00000005-09CD-4E50-9368-9810A1BAA7B9}"/>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7-09CD-4E50-9368-9810A1BAA7B9}"/>
              </c:ext>
            </c:extLst>
          </c:dPt>
          <c:dPt>
            <c:idx val="3"/>
            <c:bubble3D val="0"/>
            <c:spPr>
              <a:solidFill>
                <a:srgbClr val="FF5353"/>
              </a:solidFill>
              <a:ln>
                <a:solidFill>
                  <a:schemeClr val="bg1"/>
                </a:solidFill>
              </a:ln>
            </c:spPr>
            <c:extLst>
              <c:ext xmlns:c16="http://schemas.microsoft.com/office/drawing/2014/chart" uri="{C3380CC4-5D6E-409C-BE32-E72D297353CC}">
                <c16:uniqueId val="{00000009-09CD-4E50-9368-9810A1BAA7B9}"/>
              </c:ext>
            </c:extLst>
          </c:dPt>
          <c:dPt>
            <c:idx val="4"/>
            <c:bubble3D val="0"/>
            <c:spPr>
              <a:solidFill>
                <a:srgbClr val="FF3B3B"/>
              </a:solidFill>
            </c:spPr>
            <c:extLst>
              <c:ext xmlns:c16="http://schemas.microsoft.com/office/drawing/2014/chart" uri="{C3380CC4-5D6E-409C-BE32-E72D297353CC}">
                <c16:uniqueId val="{0000000B-09CD-4E50-9368-9810A1BAA7B9}"/>
              </c:ext>
            </c:extLst>
          </c:dPt>
          <c:dPt>
            <c:idx val="5"/>
            <c:bubble3D val="0"/>
            <c:spPr>
              <a:solidFill>
                <a:schemeClr val="bg2">
                  <a:lumMod val="75000"/>
                </a:schemeClr>
              </a:solidFill>
            </c:spPr>
            <c:extLst>
              <c:ext xmlns:c16="http://schemas.microsoft.com/office/drawing/2014/chart" uri="{C3380CC4-5D6E-409C-BE32-E72D297353CC}">
                <c16:uniqueId val="{0000000D-09CD-4E50-9368-9810A1BAA7B9}"/>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0F-09CD-4E50-9368-9810A1BAA7B9}"/>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1-09CD-4E50-9368-9810A1BAA7B9}"/>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3-09CD-4E50-9368-9810A1BAA7B9}"/>
                </c:ext>
              </c:extLst>
            </c:dLbl>
            <c:dLbl>
              <c:idx val="6"/>
              <c:layout>
                <c:manualLayout>
                  <c:x val="-1.8340210912425492E-2"/>
                  <c:y val="-7.5949117703072777E-2"/>
                </c:manualLayout>
              </c:layout>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9CD-4E50-9368-9810A1BAA7B9}"/>
                </c:ext>
              </c:extLst>
            </c:dLbl>
            <c:dLbl>
              <c:idx val="7"/>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11-09CD-4E50-9368-9810A1BAA7B9}"/>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informal'!$B$405:$B$412</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informal'!$C$405:$C$412</c:f>
              <c:numCache>
                <c:formatCode>0.0</c:formatCode>
                <c:ptCount val="8"/>
                <c:pt idx="0">
                  <c:v>34.154185766832235</c:v>
                </c:pt>
                <c:pt idx="1">
                  <c:v>13.011172341283469</c:v>
                </c:pt>
                <c:pt idx="2">
                  <c:v>16.970449232037137</c:v>
                </c:pt>
                <c:pt idx="3">
                  <c:v>19.939484021914293</c:v>
                </c:pt>
                <c:pt idx="4">
                  <c:v>7.368647405331938</c:v>
                </c:pt>
                <c:pt idx="5">
                  <c:v>4.5087413039771365</c:v>
                </c:pt>
                <c:pt idx="6">
                  <c:v>0.59712810866695776</c:v>
                </c:pt>
                <c:pt idx="7">
                  <c:v>3.4501958378018465</c:v>
                </c:pt>
              </c:numCache>
            </c:numRef>
          </c:val>
          <c:extLst>
            <c:ext xmlns:c16="http://schemas.microsoft.com/office/drawing/2014/chart" uri="{C3380CC4-5D6E-409C-BE32-E72D297353CC}">
              <c16:uniqueId val="{00000012-09CD-4E50-9368-9810A1BAA7B9}"/>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Lbls>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'Graphs Composition informal'!$B$418:$B$425</c:f>
            </c:multiLvlStrRef>
          </c:cat>
          <c:val>
            <c:numRef>
              <c:f>'Graphs Composition informal'!$C$418:$C$425</c:f>
            </c:numRef>
          </c:val>
          <c:extLst>
            <c:ext xmlns:c16="http://schemas.microsoft.com/office/drawing/2014/chart" uri="{C3380CC4-5D6E-409C-BE32-E72D297353CC}">
              <c16:uniqueId val="{00000012-3852-431C-9BC1-5A4AC048FCEB}"/>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3-87E1-4E18-8537-DAEFC4744971}"/>
              </c:ext>
            </c:extLst>
          </c:dPt>
          <c:dPt>
            <c:idx val="1"/>
            <c:bubble3D val="0"/>
            <c:spPr>
              <a:solidFill>
                <a:schemeClr val="accent5"/>
              </a:solidFill>
              <a:ln>
                <a:solidFill>
                  <a:schemeClr val="bg1"/>
                </a:solidFill>
              </a:ln>
            </c:spPr>
            <c:extLst>
              <c:ext xmlns:c16="http://schemas.microsoft.com/office/drawing/2014/chart" uri="{C3380CC4-5D6E-409C-BE32-E72D297353CC}">
                <c16:uniqueId val="{00000005-87E1-4E18-8537-DAEFC4744971}"/>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7-87E1-4E18-8537-DAEFC4744971}"/>
              </c:ext>
            </c:extLst>
          </c:dPt>
          <c:dPt>
            <c:idx val="3"/>
            <c:bubble3D val="0"/>
            <c:spPr>
              <a:solidFill>
                <a:srgbClr val="FF5353"/>
              </a:solidFill>
              <a:ln>
                <a:solidFill>
                  <a:schemeClr val="bg1"/>
                </a:solidFill>
              </a:ln>
            </c:spPr>
            <c:extLst>
              <c:ext xmlns:c16="http://schemas.microsoft.com/office/drawing/2014/chart" uri="{C3380CC4-5D6E-409C-BE32-E72D297353CC}">
                <c16:uniqueId val="{00000009-87E1-4E18-8537-DAEFC4744971}"/>
              </c:ext>
            </c:extLst>
          </c:dPt>
          <c:dPt>
            <c:idx val="4"/>
            <c:bubble3D val="0"/>
            <c:spPr>
              <a:solidFill>
                <a:srgbClr val="FF3B3B"/>
              </a:solidFill>
            </c:spPr>
            <c:extLst>
              <c:ext xmlns:c16="http://schemas.microsoft.com/office/drawing/2014/chart" uri="{C3380CC4-5D6E-409C-BE32-E72D297353CC}">
                <c16:uniqueId val="{0000000B-87E1-4E18-8537-DAEFC4744971}"/>
              </c:ext>
            </c:extLst>
          </c:dPt>
          <c:dPt>
            <c:idx val="5"/>
            <c:bubble3D val="0"/>
            <c:spPr>
              <a:solidFill>
                <a:schemeClr val="bg2">
                  <a:lumMod val="75000"/>
                </a:schemeClr>
              </a:solidFill>
            </c:spPr>
            <c:extLst>
              <c:ext xmlns:c16="http://schemas.microsoft.com/office/drawing/2014/chart" uri="{C3380CC4-5D6E-409C-BE32-E72D297353CC}">
                <c16:uniqueId val="{0000000D-87E1-4E18-8537-DAEFC4744971}"/>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0F-87E1-4E18-8537-DAEFC4744971}"/>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1-87E1-4E18-8537-DAEFC4744971}"/>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3-87E1-4E18-8537-DAEFC4744971}"/>
                </c:ext>
              </c:extLst>
            </c:dLbl>
            <c:dLbl>
              <c:idx val="6"/>
              <c:layout>
                <c:manualLayout>
                  <c:x val="-1.8340210912425492E-2"/>
                  <c:y val="-7.5949117703072777E-2"/>
                </c:manualLayout>
              </c:layout>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E1-4E18-8537-DAEFC4744971}"/>
                </c:ext>
              </c:extLst>
            </c:dLbl>
            <c:dLbl>
              <c:idx val="7"/>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11-87E1-4E18-8537-DAEFC4744971}"/>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informal'!$B$431:$B$438</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informal'!$C$431:$C$438</c:f>
              <c:numCache>
                <c:formatCode>0.0</c:formatCode>
                <c:ptCount val="8"/>
                <c:pt idx="0">
                  <c:v>29.952808058506967</c:v>
                </c:pt>
                <c:pt idx="1">
                  <c:v>8.4250034497033255</c:v>
                </c:pt>
                <c:pt idx="2">
                  <c:v>10.94853042638333</c:v>
                </c:pt>
                <c:pt idx="3">
                  <c:v>26.816061818683597</c:v>
                </c:pt>
                <c:pt idx="4">
                  <c:v>0.35600938319304543</c:v>
                </c:pt>
                <c:pt idx="5">
                  <c:v>13.550434662619015</c:v>
                </c:pt>
                <c:pt idx="6">
                  <c:v>1.5035186973920243</c:v>
                </c:pt>
                <c:pt idx="7">
                  <c:v>8.4481854560507799</c:v>
                </c:pt>
              </c:numCache>
            </c:numRef>
          </c:val>
          <c:extLst>
            <c:ext xmlns:c16="http://schemas.microsoft.com/office/drawing/2014/chart" uri="{C3380CC4-5D6E-409C-BE32-E72D297353CC}">
              <c16:uniqueId val="{00000012-87E1-4E18-8537-DAEFC4744971}"/>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Lbls>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'Graphs Composition informal'!$B$444:$B$451</c:f>
            </c:multiLvlStrRef>
          </c:cat>
          <c:val>
            <c:numRef>
              <c:f>'Graphs Composition informal'!$C$444:$C$451</c:f>
            </c:numRef>
          </c:val>
          <c:extLst>
            <c:ext xmlns:c16="http://schemas.microsoft.com/office/drawing/2014/chart" uri="{C3380CC4-5D6E-409C-BE32-E72D297353CC}">
              <c16:uniqueId val="{00000012-214F-4088-A9DE-0093B77DB920}"/>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3-9FD6-4B67-BD6D-E13C45956145}"/>
              </c:ext>
            </c:extLst>
          </c:dPt>
          <c:dPt>
            <c:idx val="1"/>
            <c:bubble3D val="0"/>
            <c:spPr>
              <a:solidFill>
                <a:schemeClr val="accent5"/>
              </a:solidFill>
              <a:ln>
                <a:solidFill>
                  <a:schemeClr val="bg1"/>
                </a:solidFill>
              </a:ln>
            </c:spPr>
            <c:extLst>
              <c:ext xmlns:c16="http://schemas.microsoft.com/office/drawing/2014/chart" uri="{C3380CC4-5D6E-409C-BE32-E72D297353CC}">
                <c16:uniqueId val="{00000005-9FD6-4B67-BD6D-E13C45956145}"/>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7-9FD6-4B67-BD6D-E13C45956145}"/>
              </c:ext>
            </c:extLst>
          </c:dPt>
          <c:dPt>
            <c:idx val="3"/>
            <c:bubble3D val="0"/>
            <c:spPr>
              <a:solidFill>
                <a:srgbClr val="FF5353"/>
              </a:solidFill>
              <a:ln>
                <a:solidFill>
                  <a:schemeClr val="bg1"/>
                </a:solidFill>
              </a:ln>
            </c:spPr>
            <c:extLst>
              <c:ext xmlns:c16="http://schemas.microsoft.com/office/drawing/2014/chart" uri="{C3380CC4-5D6E-409C-BE32-E72D297353CC}">
                <c16:uniqueId val="{00000009-9FD6-4B67-BD6D-E13C45956145}"/>
              </c:ext>
            </c:extLst>
          </c:dPt>
          <c:dPt>
            <c:idx val="4"/>
            <c:bubble3D val="0"/>
            <c:spPr>
              <a:solidFill>
                <a:srgbClr val="FF3B3B"/>
              </a:solidFill>
            </c:spPr>
            <c:extLst>
              <c:ext xmlns:c16="http://schemas.microsoft.com/office/drawing/2014/chart" uri="{C3380CC4-5D6E-409C-BE32-E72D297353CC}">
                <c16:uniqueId val="{0000000B-9FD6-4B67-BD6D-E13C45956145}"/>
              </c:ext>
            </c:extLst>
          </c:dPt>
          <c:dPt>
            <c:idx val="5"/>
            <c:bubble3D val="0"/>
            <c:spPr>
              <a:solidFill>
                <a:schemeClr val="bg2">
                  <a:lumMod val="75000"/>
                </a:schemeClr>
              </a:solidFill>
            </c:spPr>
            <c:extLst>
              <c:ext xmlns:c16="http://schemas.microsoft.com/office/drawing/2014/chart" uri="{C3380CC4-5D6E-409C-BE32-E72D297353CC}">
                <c16:uniqueId val="{0000000D-9FD6-4B67-BD6D-E13C45956145}"/>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0F-9FD6-4B67-BD6D-E13C45956145}"/>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1-9FD6-4B67-BD6D-E13C45956145}"/>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3-9FD6-4B67-BD6D-E13C45956145}"/>
                </c:ext>
              </c:extLst>
            </c:dLbl>
            <c:dLbl>
              <c:idx val="6"/>
              <c:layout>
                <c:manualLayout>
                  <c:x val="-1.8340210912425492E-2"/>
                  <c:y val="-7.5949117703072777E-2"/>
                </c:manualLayout>
              </c:layout>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FD6-4B67-BD6D-E13C45956145}"/>
                </c:ext>
              </c:extLst>
            </c:dLbl>
            <c:dLbl>
              <c:idx val="7"/>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11-9FD6-4B67-BD6D-E13C45956145}"/>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informal'!$B$457:$B$464</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informal'!$C$457:$C$464</c:f>
              <c:numCache>
                <c:formatCode>0.0</c:formatCode>
                <c:ptCount val="8"/>
                <c:pt idx="0">
                  <c:v>31.015140233308514</c:v>
                </c:pt>
                <c:pt idx="1">
                  <c:v>24.388185654008439</c:v>
                </c:pt>
                <c:pt idx="2">
                  <c:v>3.9761727475800446</c:v>
                </c:pt>
                <c:pt idx="3">
                  <c:v>23.608835939439064</c:v>
                </c:pt>
                <c:pt idx="4">
                  <c:v>1.0126582278481013</c:v>
                </c:pt>
                <c:pt idx="5">
                  <c:v>11.283196823033009</c:v>
                </c:pt>
                <c:pt idx="6">
                  <c:v>3.6485480268056589</c:v>
                </c:pt>
                <c:pt idx="7">
                  <c:v>1.0722263588979895</c:v>
                </c:pt>
              </c:numCache>
            </c:numRef>
          </c:val>
          <c:extLst>
            <c:ext xmlns:c16="http://schemas.microsoft.com/office/drawing/2014/chart" uri="{C3380CC4-5D6E-409C-BE32-E72D297353CC}">
              <c16:uniqueId val="{00000012-9FD6-4B67-BD6D-E13C45956145}"/>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Lbls>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'Graphs Composition informal'!$B$470:$B$477</c:f>
            </c:multiLvlStrRef>
          </c:cat>
          <c:val>
            <c:numRef>
              <c:f>'Graphs Composition informal'!$C$470:$C$477</c:f>
            </c:numRef>
          </c:val>
          <c:extLst>
            <c:ext xmlns:c16="http://schemas.microsoft.com/office/drawing/2014/chart" uri="{C3380CC4-5D6E-409C-BE32-E72D297353CC}">
              <c16:uniqueId val="{00000012-C8C4-44F0-9935-FBA6D49A8B39}"/>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3-AF5E-4CEF-83F4-3CDAF64B55A2}"/>
              </c:ext>
            </c:extLst>
          </c:dPt>
          <c:dPt>
            <c:idx val="1"/>
            <c:bubble3D val="0"/>
            <c:spPr>
              <a:solidFill>
                <a:schemeClr val="accent5"/>
              </a:solidFill>
              <a:ln>
                <a:solidFill>
                  <a:schemeClr val="bg1"/>
                </a:solidFill>
              </a:ln>
            </c:spPr>
            <c:extLst>
              <c:ext xmlns:c16="http://schemas.microsoft.com/office/drawing/2014/chart" uri="{C3380CC4-5D6E-409C-BE32-E72D297353CC}">
                <c16:uniqueId val="{00000005-AF5E-4CEF-83F4-3CDAF64B55A2}"/>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7-AF5E-4CEF-83F4-3CDAF64B55A2}"/>
              </c:ext>
            </c:extLst>
          </c:dPt>
          <c:dPt>
            <c:idx val="3"/>
            <c:bubble3D val="0"/>
            <c:spPr>
              <a:solidFill>
                <a:srgbClr val="FF5353"/>
              </a:solidFill>
              <a:ln>
                <a:solidFill>
                  <a:schemeClr val="bg1"/>
                </a:solidFill>
              </a:ln>
            </c:spPr>
            <c:extLst>
              <c:ext xmlns:c16="http://schemas.microsoft.com/office/drawing/2014/chart" uri="{C3380CC4-5D6E-409C-BE32-E72D297353CC}">
                <c16:uniqueId val="{00000009-AF5E-4CEF-83F4-3CDAF64B55A2}"/>
              </c:ext>
            </c:extLst>
          </c:dPt>
          <c:dPt>
            <c:idx val="4"/>
            <c:bubble3D val="0"/>
            <c:spPr>
              <a:solidFill>
                <a:srgbClr val="FF3B3B"/>
              </a:solidFill>
            </c:spPr>
            <c:extLst>
              <c:ext xmlns:c16="http://schemas.microsoft.com/office/drawing/2014/chart" uri="{C3380CC4-5D6E-409C-BE32-E72D297353CC}">
                <c16:uniqueId val="{0000000B-AF5E-4CEF-83F4-3CDAF64B55A2}"/>
              </c:ext>
            </c:extLst>
          </c:dPt>
          <c:dPt>
            <c:idx val="5"/>
            <c:bubble3D val="0"/>
            <c:spPr>
              <a:solidFill>
                <a:schemeClr val="bg2">
                  <a:lumMod val="75000"/>
                </a:schemeClr>
              </a:solidFill>
            </c:spPr>
            <c:extLst>
              <c:ext xmlns:c16="http://schemas.microsoft.com/office/drawing/2014/chart" uri="{C3380CC4-5D6E-409C-BE32-E72D297353CC}">
                <c16:uniqueId val="{0000000D-AF5E-4CEF-83F4-3CDAF64B55A2}"/>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0F-AF5E-4CEF-83F4-3CDAF64B55A2}"/>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1-AF5E-4CEF-83F4-3CDAF64B55A2}"/>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3-AF5E-4CEF-83F4-3CDAF64B55A2}"/>
                </c:ext>
              </c:extLst>
            </c:dLbl>
            <c:dLbl>
              <c:idx val="6"/>
              <c:layout>
                <c:manualLayout>
                  <c:x val="-1.8340210912425492E-2"/>
                  <c:y val="-7.5949117703072777E-2"/>
                </c:manualLayout>
              </c:layout>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F5E-4CEF-83F4-3CDAF64B55A2}"/>
                </c:ext>
              </c:extLst>
            </c:dLbl>
            <c:dLbl>
              <c:idx val="7"/>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11-AF5E-4CEF-83F4-3CDAF64B55A2}"/>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informal'!$B$483:$B$490</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informal'!$C$483:$C$490</c:f>
              <c:numCache>
                <c:formatCode>0.0</c:formatCode>
                <c:ptCount val="8"/>
                <c:pt idx="0">
                  <c:v>7.1698113207547172</c:v>
                </c:pt>
                <c:pt idx="1">
                  <c:v>17.735849056603772</c:v>
                </c:pt>
                <c:pt idx="2">
                  <c:v>1.5094339622641511</c:v>
                </c:pt>
                <c:pt idx="3">
                  <c:v>63.39622641509434</c:v>
                </c:pt>
                <c:pt idx="4">
                  <c:v>7.5471698113207548</c:v>
                </c:pt>
                <c:pt idx="5">
                  <c:v>1.5094339622641511</c:v>
                </c:pt>
                <c:pt idx="6">
                  <c:v>0.75471698113207553</c:v>
                </c:pt>
                <c:pt idx="7">
                  <c:v>0.37735849056603776</c:v>
                </c:pt>
              </c:numCache>
            </c:numRef>
          </c:val>
          <c:extLst>
            <c:ext xmlns:c16="http://schemas.microsoft.com/office/drawing/2014/chart" uri="{C3380CC4-5D6E-409C-BE32-E72D297353CC}">
              <c16:uniqueId val="{00000012-AF5E-4CEF-83F4-3CDAF64B55A2}"/>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Lbls>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'Graphs Composition informal'!$B$496:$B$503</c:f>
            </c:multiLvlStrRef>
          </c:cat>
          <c:val>
            <c:numRef>
              <c:f>'Graphs Composition informal'!$C$496:$C$503</c:f>
            </c:numRef>
          </c:val>
          <c:extLst>
            <c:ext xmlns:c16="http://schemas.microsoft.com/office/drawing/2014/chart" uri="{C3380CC4-5D6E-409C-BE32-E72D297353CC}">
              <c16:uniqueId val="{00000012-2441-473F-A28C-A845E8FE2A7F}"/>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6-C2E4-4254-9AF4-0B9C6861B4B9}"/>
              </c:ext>
            </c:extLst>
          </c:dPt>
          <c:dPt>
            <c:idx val="1"/>
            <c:bubble3D val="0"/>
            <c:spPr>
              <a:solidFill>
                <a:schemeClr val="accent5"/>
              </a:solidFill>
              <a:ln>
                <a:solidFill>
                  <a:schemeClr val="bg1"/>
                </a:solidFill>
              </a:ln>
            </c:spPr>
            <c:extLst>
              <c:ext xmlns:c16="http://schemas.microsoft.com/office/drawing/2014/chart" uri="{C3380CC4-5D6E-409C-BE32-E72D297353CC}">
                <c16:uniqueId val="{00000008-C2E4-4254-9AF4-0B9C6861B4B9}"/>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A-C2E4-4254-9AF4-0B9C6861B4B9}"/>
              </c:ext>
            </c:extLst>
          </c:dPt>
          <c:dPt>
            <c:idx val="3"/>
            <c:bubble3D val="0"/>
            <c:spPr>
              <a:solidFill>
                <a:srgbClr val="FF5353"/>
              </a:solidFill>
              <a:ln>
                <a:solidFill>
                  <a:schemeClr val="bg1"/>
                </a:solidFill>
              </a:ln>
            </c:spPr>
            <c:extLst>
              <c:ext xmlns:c16="http://schemas.microsoft.com/office/drawing/2014/chart" uri="{C3380CC4-5D6E-409C-BE32-E72D297353CC}">
                <c16:uniqueId val="{0000000C-C2E4-4254-9AF4-0B9C6861B4B9}"/>
              </c:ext>
            </c:extLst>
          </c:dPt>
          <c:dPt>
            <c:idx val="4"/>
            <c:bubble3D val="0"/>
            <c:spPr>
              <a:solidFill>
                <a:srgbClr val="FF3B3B"/>
              </a:solidFill>
            </c:spPr>
            <c:extLst>
              <c:ext xmlns:c16="http://schemas.microsoft.com/office/drawing/2014/chart" uri="{C3380CC4-5D6E-409C-BE32-E72D297353CC}">
                <c16:uniqueId val="{0000000E-C2E4-4254-9AF4-0B9C6861B4B9}"/>
              </c:ext>
            </c:extLst>
          </c:dPt>
          <c:dPt>
            <c:idx val="5"/>
            <c:bubble3D val="0"/>
            <c:spPr>
              <a:solidFill>
                <a:schemeClr val="bg2">
                  <a:lumMod val="75000"/>
                </a:schemeClr>
              </a:solidFill>
            </c:spPr>
            <c:extLst>
              <c:ext xmlns:c16="http://schemas.microsoft.com/office/drawing/2014/chart" uri="{C3380CC4-5D6E-409C-BE32-E72D297353CC}">
                <c16:uniqueId val="{00000010-C2E4-4254-9AF4-0B9C6861B4B9}"/>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12-C2E4-4254-9AF4-0B9C6861B4B9}"/>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4-C2E4-4254-9AF4-0B9C6861B4B9}"/>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6-C2E4-4254-9AF4-0B9C6861B4B9}"/>
                </c:ext>
              </c:extLst>
            </c:dLbl>
            <c:dLbl>
              <c:idx val="6"/>
              <c:layout>
                <c:manualLayout>
                  <c:x val="-1.8340210912425492E-2"/>
                  <c:y val="-7.5949117703072777E-2"/>
                </c:manualLayout>
              </c:layout>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2E4-4254-9AF4-0B9C6861B4B9}"/>
                </c:ext>
              </c:extLst>
            </c:dLbl>
            <c:dLbl>
              <c:idx val="7"/>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14-C2E4-4254-9AF4-0B9C6861B4B9}"/>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informal'!$B$509:$B$516</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informal'!$C$509:$C$516</c:f>
              <c:numCache>
                <c:formatCode>0.0</c:formatCode>
                <c:ptCount val="8"/>
                <c:pt idx="0">
                  <c:v>47.999668616399809</c:v>
                </c:pt>
                <c:pt idx="1">
                  <c:v>27.173479466266276</c:v>
                </c:pt>
                <c:pt idx="2">
                  <c:v>13.788749745028328</c:v>
                </c:pt>
                <c:pt idx="3">
                  <c:v>8.2110229668053485</c:v>
                </c:pt>
                <c:pt idx="4">
                  <c:v>2.1506892654599983</c:v>
                </c:pt>
                <c:pt idx="5">
                  <c:v>0.20012756389190695</c:v>
                </c:pt>
                <c:pt idx="6">
                  <c:v>0.47321287100935799</c:v>
                </c:pt>
                <c:pt idx="7">
                  <c:v>3.0495051389769529E-3</c:v>
                </c:pt>
              </c:numCache>
            </c:numRef>
          </c:val>
          <c:extLst>
            <c:ext xmlns:c16="http://schemas.microsoft.com/office/drawing/2014/chart" uri="{C3380CC4-5D6E-409C-BE32-E72D297353CC}">
              <c16:uniqueId val="{00000015-C2E4-4254-9AF4-0B9C6861B4B9}"/>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Lbls>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'Graphs Composition informal'!$B$522:$B$529</c:f>
            </c:multiLvlStrRef>
          </c:cat>
          <c:val>
            <c:numRef>
              <c:f>'Graphs Composition informal'!$C$522:$C$529</c:f>
            </c:numRef>
          </c:val>
          <c:extLst>
            <c:ext xmlns:c16="http://schemas.microsoft.com/office/drawing/2014/chart" uri="{C3380CC4-5D6E-409C-BE32-E72D297353CC}">
              <c16:uniqueId val="{00000012-9811-4735-9069-82C3DCF11C00}"/>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3-62A6-423D-BE1B-BA0465068B80}"/>
              </c:ext>
            </c:extLst>
          </c:dPt>
          <c:dPt>
            <c:idx val="1"/>
            <c:bubble3D val="0"/>
            <c:spPr>
              <a:solidFill>
                <a:schemeClr val="accent5"/>
              </a:solidFill>
              <a:ln>
                <a:solidFill>
                  <a:schemeClr val="bg1"/>
                </a:solidFill>
              </a:ln>
            </c:spPr>
            <c:extLst>
              <c:ext xmlns:c16="http://schemas.microsoft.com/office/drawing/2014/chart" uri="{C3380CC4-5D6E-409C-BE32-E72D297353CC}">
                <c16:uniqueId val="{00000005-62A6-423D-BE1B-BA0465068B80}"/>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7-62A6-423D-BE1B-BA0465068B80}"/>
              </c:ext>
            </c:extLst>
          </c:dPt>
          <c:dPt>
            <c:idx val="3"/>
            <c:bubble3D val="0"/>
            <c:spPr>
              <a:solidFill>
                <a:srgbClr val="FF5353"/>
              </a:solidFill>
              <a:ln>
                <a:solidFill>
                  <a:schemeClr val="bg1"/>
                </a:solidFill>
              </a:ln>
            </c:spPr>
            <c:extLst>
              <c:ext xmlns:c16="http://schemas.microsoft.com/office/drawing/2014/chart" uri="{C3380CC4-5D6E-409C-BE32-E72D297353CC}">
                <c16:uniqueId val="{00000009-62A6-423D-BE1B-BA0465068B80}"/>
              </c:ext>
            </c:extLst>
          </c:dPt>
          <c:dPt>
            <c:idx val="4"/>
            <c:bubble3D val="0"/>
            <c:spPr>
              <a:solidFill>
                <a:srgbClr val="FF3B3B"/>
              </a:solidFill>
            </c:spPr>
            <c:extLst>
              <c:ext xmlns:c16="http://schemas.microsoft.com/office/drawing/2014/chart" uri="{C3380CC4-5D6E-409C-BE32-E72D297353CC}">
                <c16:uniqueId val="{0000000B-62A6-423D-BE1B-BA0465068B80}"/>
              </c:ext>
            </c:extLst>
          </c:dPt>
          <c:dPt>
            <c:idx val="5"/>
            <c:bubble3D val="0"/>
            <c:spPr>
              <a:solidFill>
                <a:schemeClr val="bg2">
                  <a:lumMod val="75000"/>
                </a:schemeClr>
              </a:solidFill>
            </c:spPr>
            <c:extLst>
              <c:ext xmlns:c16="http://schemas.microsoft.com/office/drawing/2014/chart" uri="{C3380CC4-5D6E-409C-BE32-E72D297353CC}">
                <c16:uniqueId val="{0000000D-62A6-423D-BE1B-BA0465068B80}"/>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0F-62A6-423D-BE1B-BA0465068B80}"/>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1-62A6-423D-BE1B-BA0465068B80}"/>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3-62A6-423D-BE1B-BA0465068B80}"/>
                </c:ext>
              </c:extLst>
            </c:dLbl>
            <c:dLbl>
              <c:idx val="6"/>
              <c:layout>
                <c:manualLayout>
                  <c:x val="-1.8340210912425492E-2"/>
                  <c:y val="-7.5949117703072777E-2"/>
                </c:manualLayout>
              </c:layout>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2A6-423D-BE1B-BA0465068B80}"/>
                </c:ext>
              </c:extLst>
            </c:dLbl>
            <c:dLbl>
              <c:idx val="7"/>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11-62A6-423D-BE1B-BA0465068B80}"/>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informal'!$B$535:$B$542</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informal'!$C$535:$C$542</c:f>
              <c:numCache>
                <c:formatCode>0.0</c:formatCode>
                <c:ptCount val="8"/>
                <c:pt idx="0">
                  <c:v>67.959539711350374</c:v>
                </c:pt>
                <c:pt idx="1">
                  <c:v>15.364688882231658</c:v>
                </c:pt>
                <c:pt idx="2">
                  <c:v>1.5260718628297532</c:v>
                </c:pt>
                <c:pt idx="3">
                  <c:v>5.0434384196521398</c:v>
                </c:pt>
                <c:pt idx="4">
                  <c:v>0.41764322343031351</c:v>
                </c:pt>
                <c:pt idx="5">
                  <c:v>5.0716337427529208</c:v>
                </c:pt>
                <c:pt idx="6">
                  <c:v>3.9367719879464995</c:v>
                </c:pt>
                <c:pt idx="7">
                  <c:v>0.68021216980633337</c:v>
                </c:pt>
              </c:numCache>
            </c:numRef>
          </c:val>
          <c:extLst>
            <c:ext xmlns:c16="http://schemas.microsoft.com/office/drawing/2014/chart" uri="{C3380CC4-5D6E-409C-BE32-E72D297353CC}">
              <c16:uniqueId val="{00000012-62A6-423D-BE1B-BA0465068B80}"/>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Lbls>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'Graphs Composition informal'!$B$548:$B$555</c:f>
            </c:multiLvlStrRef>
          </c:cat>
          <c:val>
            <c:numRef>
              <c:f>'Graphs Composition informal'!$C$548:$C$555</c:f>
            </c:numRef>
          </c:val>
          <c:extLst>
            <c:ext xmlns:c16="http://schemas.microsoft.com/office/drawing/2014/chart" uri="{C3380CC4-5D6E-409C-BE32-E72D297353CC}">
              <c16:uniqueId val="{00000012-E657-4AA2-8951-440282E6A250}"/>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3-EA89-4CB8-A525-37DF7C0E85D1}"/>
              </c:ext>
            </c:extLst>
          </c:dPt>
          <c:dPt>
            <c:idx val="1"/>
            <c:bubble3D val="0"/>
            <c:spPr>
              <a:solidFill>
                <a:schemeClr val="accent5"/>
              </a:solidFill>
              <a:ln>
                <a:solidFill>
                  <a:schemeClr val="bg1"/>
                </a:solidFill>
              </a:ln>
            </c:spPr>
            <c:extLst>
              <c:ext xmlns:c16="http://schemas.microsoft.com/office/drawing/2014/chart" uri="{C3380CC4-5D6E-409C-BE32-E72D297353CC}">
                <c16:uniqueId val="{00000005-EA89-4CB8-A525-37DF7C0E85D1}"/>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7-EA89-4CB8-A525-37DF7C0E85D1}"/>
              </c:ext>
            </c:extLst>
          </c:dPt>
          <c:dPt>
            <c:idx val="3"/>
            <c:bubble3D val="0"/>
            <c:spPr>
              <a:solidFill>
                <a:srgbClr val="FF5353"/>
              </a:solidFill>
              <a:ln>
                <a:solidFill>
                  <a:schemeClr val="bg1"/>
                </a:solidFill>
              </a:ln>
            </c:spPr>
            <c:extLst>
              <c:ext xmlns:c16="http://schemas.microsoft.com/office/drawing/2014/chart" uri="{C3380CC4-5D6E-409C-BE32-E72D297353CC}">
                <c16:uniqueId val="{00000009-EA89-4CB8-A525-37DF7C0E85D1}"/>
              </c:ext>
            </c:extLst>
          </c:dPt>
          <c:dPt>
            <c:idx val="4"/>
            <c:bubble3D val="0"/>
            <c:spPr>
              <a:solidFill>
                <a:srgbClr val="FF3B3B"/>
              </a:solidFill>
            </c:spPr>
            <c:extLst>
              <c:ext xmlns:c16="http://schemas.microsoft.com/office/drawing/2014/chart" uri="{C3380CC4-5D6E-409C-BE32-E72D297353CC}">
                <c16:uniqueId val="{0000000B-EA89-4CB8-A525-37DF7C0E85D1}"/>
              </c:ext>
            </c:extLst>
          </c:dPt>
          <c:dPt>
            <c:idx val="5"/>
            <c:bubble3D val="0"/>
            <c:spPr>
              <a:solidFill>
                <a:schemeClr val="bg2">
                  <a:lumMod val="75000"/>
                </a:schemeClr>
              </a:solidFill>
            </c:spPr>
            <c:extLst>
              <c:ext xmlns:c16="http://schemas.microsoft.com/office/drawing/2014/chart" uri="{C3380CC4-5D6E-409C-BE32-E72D297353CC}">
                <c16:uniqueId val="{0000000D-EA89-4CB8-A525-37DF7C0E85D1}"/>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0F-EA89-4CB8-A525-37DF7C0E85D1}"/>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1-EA89-4CB8-A525-37DF7C0E85D1}"/>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3-EA89-4CB8-A525-37DF7C0E85D1}"/>
                </c:ext>
              </c:extLst>
            </c:dLbl>
            <c:dLbl>
              <c:idx val="6"/>
              <c:layout>
                <c:manualLayout>
                  <c:x val="-1.8340210912425492E-2"/>
                  <c:y val="-7.5949117703072777E-2"/>
                </c:manualLayout>
              </c:layout>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A89-4CB8-A525-37DF7C0E85D1}"/>
                </c:ext>
              </c:extLst>
            </c:dLbl>
            <c:dLbl>
              <c:idx val="7"/>
              <c:delete val="1"/>
              <c:extLst>
                <c:ext xmlns:c15="http://schemas.microsoft.com/office/drawing/2012/chart" uri="{CE6537A1-D6FC-4f65-9D91-7224C49458BB}"/>
                <c:ext xmlns:c16="http://schemas.microsoft.com/office/drawing/2014/chart" uri="{C3380CC4-5D6E-409C-BE32-E72D297353CC}">
                  <c16:uniqueId val="{00000011-EA89-4CB8-A525-37DF7C0E85D1}"/>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informal'!$B$561:$B$568</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informal'!$C$561:$C$568</c:f>
              <c:numCache>
                <c:formatCode>0.0</c:formatCode>
                <c:ptCount val="8"/>
                <c:pt idx="0">
                  <c:v>32.115869017632242</c:v>
                </c:pt>
                <c:pt idx="1">
                  <c:v>41.309823677581861</c:v>
                </c:pt>
                <c:pt idx="2">
                  <c:v>3.2745591939546599</c:v>
                </c:pt>
                <c:pt idx="3">
                  <c:v>9.0680100755667503</c:v>
                </c:pt>
                <c:pt idx="4">
                  <c:v>6.9269521410579351</c:v>
                </c:pt>
                <c:pt idx="5">
                  <c:v>0.50377833753148615</c:v>
                </c:pt>
                <c:pt idx="6">
                  <c:v>6.8010075566750636</c:v>
                </c:pt>
                <c:pt idx="7">
                  <c:v>0</c:v>
                </c:pt>
              </c:numCache>
            </c:numRef>
          </c:val>
          <c:extLst>
            <c:ext xmlns:c16="http://schemas.microsoft.com/office/drawing/2014/chart" uri="{C3380CC4-5D6E-409C-BE32-E72D297353CC}">
              <c16:uniqueId val="{00000012-EA89-4CB8-A525-37DF7C0E85D1}"/>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3-61B8-46D1-BD36-0D4ECEBBE7F2}"/>
              </c:ext>
            </c:extLst>
          </c:dPt>
          <c:dPt>
            <c:idx val="1"/>
            <c:bubble3D val="0"/>
            <c:spPr>
              <a:solidFill>
                <a:schemeClr val="accent5"/>
              </a:solidFill>
              <a:ln>
                <a:solidFill>
                  <a:schemeClr val="bg1"/>
                </a:solidFill>
              </a:ln>
            </c:spPr>
            <c:extLst>
              <c:ext xmlns:c16="http://schemas.microsoft.com/office/drawing/2014/chart" uri="{C3380CC4-5D6E-409C-BE32-E72D297353CC}">
                <c16:uniqueId val="{00000005-61B8-46D1-BD36-0D4ECEBBE7F2}"/>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7-61B8-46D1-BD36-0D4ECEBBE7F2}"/>
              </c:ext>
            </c:extLst>
          </c:dPt>
          <c:dPt>
            <c:idx val="3"/>
            <c:bubble3D val="0"/>
            <c:spPr>
              <a:solidFill>
                <a:srgbClr val="FF5353"/>
              </a:solidFill>
              <a:ln>
                <a:solidFill>
                  <a:schemeClr val="bg1"/>
                </a:solidFill>
              </a:ln>
            </c:spPr>
            <c:extLst>
              <c:ext xmlns:c16="http://schemas.microsoft.com/office/drawing/2014/chart" uri="{C3380CC4-5D6E-409C-BE32-E72D297353CC}">
                <c16:uniqueId val="{00000009-61B8-46D1-BD36-0D4ECEBBE7F2}"/>
              </c:ext>
            </c:extLst>
          </c:dPt>
          <c:dPt>
            <c:idx val="4"/>
            <c:bubble3D val="0"/>
            <c:spPr>
              <a:solidFill>
                <a:srgbClr val="FF3B3B"/>
              </a:solidFill>
            </c:spPr>
            <c:extLst>
              <c:ext xmlns:c16="http://schemas.microsoft.com/office/drawing/2014/chart" uri="{C3380CC4-5D6E-409C-BE32-E72D297353CC}">
                <c16:uniqueId val="{0000000B-61B8-46D1-BD36-0D4ECEBBE7F2}"/>
              </c:ext>
            </c:extLst>
          </c:dPt>
          <c:dPt>
            <c:idx val="5"/>
            <c:bubble3D val="0"/>
            <c:spPr>
              <a:solidFill>
                <a:schemeClr val="bg2">
                  <a:lumMod val="75000"/>
                </a:schemeClr>
              </a:solidFill>
            </c:spPr>
            <c:extLst>
              <c:ext xmlns:c16="http://schemas.microsoft.com/office/drawing/2014/chart" uri="{C3380CC4-5D6E-409C-BE32-E72D297353CC}">
                <c16:uniqueId val="{0000000D-61B8-46D1-BD36-0D4ECEBBE7F2}"/>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0F-61B8-46D1-BD36-0D4ECEBBE7F2}"/>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1-61B8-46D1-BD36-0D4ECEBBE7F2}"/>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3-61B8-46D1-BD36-0D4ECEBBE7F2}"/>
                </c:ext>
              </c:extLst>
            </c:dLbl>
            <c:dLbl>
              <c:idx val="6"/>
              <c:layout>
                <c:manualLayout>
                  <c:x val="-1.8340210912425492E-2"/>
                  <c:y val="-7.5949117703072777E-2"/>
                </c:manualLayout>
              </c:layout>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B8-46D1-BD36-0D4ECEBBE7F2}"/>
                </c:ext>
              </c:extLst>
            </c:dLbl>
            <c:dLbl>
              <c:idx val="7"/>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11-61B8-46D1-BD36-0D4ECEBBE7F2}"/>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informal'!$B$574:$B$581</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informal'!$C$574:$C$581</c:f>
              <c:numCache>
                <c:formatCode>0.0</c:formatCode>
                <c:ptCount val="8"/>
                <c:pt idx="0">
                  <c:v>58.46956648664429</c:v>
                </c:pt>
                <c:pt idx="1">
                  <c:v>8.13384907312801</c:v>
                </c:pt>
                <c:pt idx="2">
                  <c:v>11.874178951977814</c:v>
                </c:pt>
                <c:pt idx="3">
                  <c:v>7.0172237629543135</c:v>
                </c:pt>
                <c:pt idx="4">
                  <c:v>2.9703692891548679</c:v>
                </c:pt>
                <c:pt idx="5">
                  <c:v>4.2366077944825573</c:v>
                </c:pt>
                <c:pt idx="6">
                  <c:v>4.7657276310027727</c:v>
                </c:pt>
                <c:pt idx="7">
                  <c:v>2.52882790833455</c:v>
                </c:pt>
              </c:numCache>
            </c:numRef>
          </c:val>
          <c:extLst>
            <c:ext xmlns:c16="http://schemas.microsoft.com/office/drawing/2014/chart" uri="{C3380CC4-5D6E-409C-BE32-E72D297353CC}">
              <c16:uniqueId val="{00000012-61B8-46D1-BD36-0D4ECEBBE7F2}"/>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3-0B5E-42A7-9329-005B7AC709E0}"/>
              </c:ext>
            </c:extLst>
          </c:dPt>
          <c:dPt>
            <c:idx val="1"/>
            <c:bubble3D val="0"/>
            <c:spPr>
              <a:solidFill>
                <a:schemeClr val="accent5"/>
              </a:solidFill>
              <a:ln>
                <a:solidFill>
                  <a:schemeClr val="bg1"/>
                </a:solidFill>
              </a:ln>
            </c:spPr>
            <c:extLst>
              <c:ext xmlns:c16="http://schemas.microsoft.com/office/drawing/2014/chart" uri="{C3380CC4-5D6E-409C-BE32-E72D297353CC}">
                <c16:uniqueId val="{00000005-0B5E-42A7-9329-005B7AC709E0}"/>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7-0B5E-42A7-9329-005B7AC709E0}"/>
              </c:ext>
            </c:extLst>
          </c:dPt>
          <c:dPt>
            <c:idx val="3"/>
            <c:bubble3D val="0"/>
            <c:spPr>
              <a:solidFill>
                <a:srgbClr val="FF5353"/>
              </a:solidFill>
              <a:ln>
                <a:solidFill>
                  <a:schemeClr val="bg1"/>
                </a:solidFill>
              </a:ln>
            </c:spPr>
            <c:extLst>
              <c:ext xmlns:c16="http://schemas.microsoft.com/office/drawing/2014/chart" uri="{C3380CC4-5D6E-409C-BE32-E72D297353CC}">
                <c16:uniqueId val="{00000009-0B5E-42A7-9329-005B7AC709E0}"/>
              </c:ext>
            </c:extLst>
          </c:dPt>
          <c:dPt>
            <c:idx val="4"/>
            <c:bubble3D val="0"/>
            <c:spPr>
              <a:solidFill>
                <a:srgbClr val="FF3B3B"/>
              </a:solidFill>
            </c:spPr>
            <c:extLst>
              <c:ext xmlns:c16="http://schemas.microsoft.com/office/drawing/2014/chart" uri="{C3380CC4-5D6E-409C-BE32-E72D297353CC}">
                <c16:uniqueId val="{0000000B-0B5E-42A7-9329-005B7AC709E0}"/>
              </c:ext>
            </c:extLst>
          </c:dPt>
          <c:dPt>
            <c:idx val="5"/>
            <c:bubble3D val="0"/>
            <c:spPr>
              <a:solidFill>
                <a:schemeClr val="bg2">
                  <a:lumMod val="75000"/>
                </a:schemeClr>
              </a:solidFill>
            </c:spPr>
            <c:extLst>
              <c:ext xmlns:c16="http://schemas.microsoft.com/office/drawing/2014/chart" uri="{C3380CC4-5D6E-409C-BE32-E72D297353CC}">
                <c16:uniqueId val="{0000000D-0B5E-42A7-9329-005B7AC709E0}"/>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0F-0B5E-42A7-9329-005B7AC709E0}"/>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1-0B5E-42A7-9329-005B7AC709E0}"/>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3-0B5E-42A7-9329-005B7AC709E0}"/>
                </c:ext>
              </c:extLst>
            </c:dLbl>
            <c:dLbl>
              <c:idx val="6"/>
              <c:layout>
                <c:manualLayout>
                  <c:x val="-1.8340210912425492E-2"/>
                  <c:y val="-7.5949117703072777E-2"/>
                </c:manualLayout>
              </c:layout>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B5E-42A7-9329-005B7AC709E0}"/>
                </c:ext>
              </c:extLst>
            </c:dLbl>
            <c:dLbl>
              <c:idx val="7"/>
              <c:delete val="1"/>
              <c:extLst>
                <c:ext xmlns:c15="http://schemas.microsoft.com/office/drawing/2012/chart" uri="{CE6537A1-D6FC-4f65-9D91-7224C49458BB}"/>
                <c:ext xmlns:c16="http://schemas.microsoft.com/office/drawing/2014/chart" uri="{C3380CC4-5D6E-409C-BE32-E72D297353CC}">
                  <c16:uniqueId val="{00000011-0B5E-42A7-9329-005B7AC709E0}"/>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informal'!$B$587:$B$594</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informal'!$C$587:$C$594</c:f>
              <c:numCache>
                <c:formatCode>0.0</c:formatCode>
                <c:ptCount val="8"/>
                <c:pt idx="0">
                  <c:v>32.536948951565307</c:v>
                </c:pt>
                <c:pt idx="1">
                  <c:v>55.617334216631619</c:v>
                </c:pt>
                <c:pt idx="2">
                  <c:v>0.59951008879075807</c:v>
                </c:pt>
                <c:pt idx="3">
                  <c:v>10.637990201173292</c:v>
                </c:pt>
                <c:pt idx="4">
                  <c:v>0.28189024627211673</c:v>
                </c:pt>
                <c:pt idx="5">
                  <c:v>0.16448869772851954</c:v>
                </c:pt>
                <c:pt idx="6">
                  <c:v>0.16183759783838955</c:v>
                </c:pt>
                <c:pt idx="7">
                  <c:v>0</c:v>
                </c:pt>
              </c:numCache>
            </c:numRef>
          </c:val>
          <c:extLst>
            <c:ext xmlns:c16="http://schemas.microsoft.com/office/drawing/2014/chart" uri="{C3380CC4-5D6E-409C-BE32-E72D297353CC}">
              <c16:uniqueId val="{00000012-0B5E-42A7-9329-005B7AC709E0}"/>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56616415410386E-2"/>
          <c:y val="0"/>
          <c:w val="0.38853021881623079"/>
          <c:h val="1"/>
        </c:manualLayout>
      </c:layout>
      <c:doughnutChart>
        <c:varyColors val="1"/>
        <c:ser>
          <c:idx val="0"/>
          <c:order val="0"/>
          <c:dPt>
            <c:idx val="0"/>
            <c:bubble3D val="0"/>
            <c:spPr>
              <a:solidFill>
                <a:schemeClr val="accent1">
                  <a:lumMod val="75000"/>
                </a:schemeClr>
              </a:solidFill>
              <a:ln>
                <a:solidFill>
                  <a:schemeClr val="bg1"/>
                </a:solidFill>
              </a:ln>
            </c:spPr>
            <c:extLst>
              <c:ext xmlns:c16="http://schemas.microsoft.com/office/drawing/2014/chart" uri="{C3380CC4-5D6E-409C-BE32-E72D297353CC}">
                <c16:uniqueId val="{00000003-74DD-4BEC-92DF-0AC04974E492}"/>
              </c:ext>
            </c:extLst>
          </c:dPt>
          <c:dPt>
            <c:idx val="1"/>
            <c:bubble3D val="0"/>
            <c:spPr>
              <a:solidFill>
                <a:schemeClr val="accent5"/>
              </a:solidFill>
              <a:ln>
                <a:solidFill>
                  <a:schemeClr val="bg1"/>
                </a:solidFill>
              </a:ln>
            </c:spPr>
            <c:extLst>
              <c:ext xmlns:c16="http://schemas.microsoft.com/office/drawing/2014/chart" uri="{C3380CC4-5D6E-409C-BE32-E72D297353CC}">
                <c16:uniqueId val="{00000005-74DD-4BEC-92DF-0AC04974E492}"/>
              </c:ext>
            </c:extLst>
          </c:dPt>
          <c:dPt>
            <c:idx val="2"/>
            <c:bubble3D val="0"/>
            <c:spPr>
              <a:solidFill>
                <a:schemeClr val="accent1">
                  <a:lumMod val="60000"/>
                  <a:lumOff val="40000"/>
                </a:schemeClr>
              </a:solidFill>
              <a:ln>
                <a:solidFill>
                  <a:schemeClr val="bg1"/>
                </a:solidFill>
              </a:ln>
            </c:spPr>
            <c:extLst>
              <c:ext xmlns:c16="http://schemas.microsoft.com/office/drawing/2014/chart" uri="{C3380CC4-5D6E-409C-BE32-E72D297353CC}">
                <c16:uniqueId val="{00000007-74DD-4BEC-92DF-0AC04974E492}"/>
              </c:ext>
            </c:extLst>
          </c:dPt>
          <c:dPt>
            <c:idx val="3"/>
            <c:bubble3D val="0"/>
            <c:spPr>
              <a:solidFill>
                <a:srgbClr val="FF5353"/>
              </a:solidFill>
              <a:ln>
                <a:solidFill>
                  <a:schemeClr val="bg1"/>
                </a:solidFill>
              </a:ln>
            </c:spPr>
            <c:extLst>
              <c:ext xmlns:c16="http://schemas.microsoft.com/office/drawing/2014/chart" uri="{C3380CC4-5D6E-409C-BE32-E72D297353CC}">
                <c16:uniqueId val="{00000009-74DD-4BEC-92DF-0AC04974E492}"/>
              </c:ext>
            </c:extLst>
          </c:dPt>
          <c:dPt>
            <c:idx val="4"/>
            <c:bubble3D val="0"/>
            <c:spPr>
              <a:solidFill>
                <a:srgbClr val="FF3B3B"/>
              </a:solidFill>
            </c:spPr>
            <c:extLst>
              <c:ext xmlns:c16="http://schemas.microsoft.com/office/drawing/2014/chart" uri="{C3380CC4-5D6E-409C-BE32-E72D297353CC}">
                <c16:uniqueId val="{0000000B-74DD-4BEC-92DF-0AC04974E492}"/>
              </c:ext>
            </c:extLst>
          </c:dPt>
          <c:dPt>
            <c:idx val="5"/>
            <c:bubble3D val="0"/>
            <c:spPr>
              <a:solidFill>
                <a:schemeClr val="bg2">
                  <a:lumMod val="75000"/>
                </a:schemeClr>
              </a:solidFill>
            </c:spPr>
            <c:extLst>
              <c:ext xmlns:c16="http://schemas.microsoft.com/office/drawing/2014/chart" uri="{C3380CC4-5D6E-409C-BE32-E72D297353CC}">
                <c16:uniqueId val="{0000000D-74DD-4BEC-92DF-0AC04974E492}"/>
              </c:ext>
            </c:extLst>
          </c:dPt>
          <c:dPt>
            <c:idx val="6"/>
            <c:bubble3D val="0"/>
            <c:spPr>
              <a:solidFill>
                <a:schemeClr val="bg2">
                  <a:lumMod val="50000"/>
                </a:schemeClr>
              </a:solidFill>
              <a:ln>
                <a:solidFill>
                  <a:schemeClr val="bg1"/>
                </a:solidFill>
              </a:ln>
            </c:spPr>
            <c:extLst>
              <c:ext xmlns:c16="http://schemas.microsoft.com/office/drawing/2014/chart" uri="{C3380CC4-5D6E-409C-BE32-E72D297353CC}">
                <c16:uniqueId val="{0000000F-74DD-4BEC-92DF-0AC04974E492}"/>
              </c:ext>
            </c:extLst>
          </c:dPt>
          <c:dPt>
            <c:idx val="7"/>
            <c:bubble3D val="0"/>
            <c:spPr>
              <a:solidFill>
                <a:schemeClr val="bg2">
                  <a:lumMod val="25000"/>
                </a:schemeClr>
              </a:solidFill>
              <a:ln>
                <a:solidFill>
                  <a:schemeClr val="bg1"/>
                </a:solidFill>
              </a:ln>
            </c:spPr>
            <c:extLst>
              <c:ext xmlns:c16="http://schemas.microsoft.com/office/drawing/2014/chart" uri="{C3380CC4-5D6E-409C-BE32-E72D297353CC}">
                <c16:uniqueId val="{00000011-74DD-4BEC-92DF-0AC04974E492}"/>
              </c:ext>
            </c:extLst>
          </c:dPt>
          <c:dLbls>
            <c:dLbl>
              <c:idx val="0"/>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6="http://schemas.microsoft.com/office/drawing/2014/chart" uri="{C3380CC4-5D6E-409C-BE32-E72D297353CC}">
                  <c16:uniqueId val="{00000003-74DD-4BEC-92DF-0AC04974E492}"/>
                </c:ext>
              </c:extLst>
            </c:dLbl>
            <c:dLbl>
              <c:idx val="5"/>
              <c:delete val="1"/>
              <c:extLst>
                <c:ext xmlns:c15="http://schemas.microsoft.com/office/drawing/2012/chart" uri="{CE6537A1-D6FC-4f65-9D91-7224C49458BB}"/>
                <c:ext xmlns:c16="http://schemas.microsoft.com/office/drawing/2014/chart" uri="{C3380CC4-5D6E-409C-BE32-E72D297353CC}">
                  <c16:uniqueId val="{0000000D-74DD-4BEC-92DF-0AC04974E492}"/>
                </c:ext>
              </c:extLst>
            </c:dLbl>
            <c:dLbl>
              <c:idx val="6"/>
              <c:layout>
                <c:manualLayout>
                  <c:x val="-1.8340210912425492E-2"/>
                  <c:y val="-7.5949117703072777E-2"/>
                </c:manualLayout>
              </c:layout>
              <c:spPr>
                <a:noFill/>
                <a:ln>
                  <a:noFill/>
                </a:ln>
                <a:effectLst/>
              </c:spPr>
              <c:txPr>
                <a:bodyPr wrap="square" lIns="38100" tIns="19050" rIns="38100" bIns="19050" anchor="ctr">
                  <a:spAutoFit/>
                </a:bodyPr>
                <a:lstStyle/>
                <a:p>
                  <a:pPr>
                    <a:defRPr sz="1200" b="1">
                      <a:solidFill>
                        <a:schemeClr val="bg1"/>
                      </a:solidFill>
                    </a:defRPr>
                  </a:pPr>
                  <a:endParaRPr lang="en-C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DD-4BEC-92DF-0AC04974E492}"/>
                </c:ext>
              </c:extLst>
            </c:dLbl>
            <c:dLbl>
              <c:idx val="7"/>
              <c:delete val="1"/>
              <c:extLst>
                <c:ext xmlns:c15="http://schemas.microsoft.com/office/drawing/2012/chart" uri="{CE6537A1-D6FC-4f65-9D91-7224C49458BB}"/>
                <c:ext xmlns:c16="http://schemas.microsoft.com/office/drawing/2014/chart" uri="{C3380CC4-5D6E-409C-BE32-E72D297353CC}">
                  <c16:uniqueId val="{00000011-74DD-4BEC-92DF-0AC04974E492}"/>
                </c:ext>
              </c:extLst>
            </c:dLbl>
            <c:spPr>
              <a:noFill/>
              <a:ln>
                <a:noFill/>
              </a:ln>
              <a:effectLst/>
            </c:spPr>
            <c:txPr>
              <a:bodyPr wrap="square" lIns="38100" tIns="19050" rIns="38100" bIns="19050" anchor="ctr">
                <a:spAutoFit/>
              </a:bodyPr>
              <a:lstStyle/>
              <a:p>
                <a:pPr>
                  <a:defRPr sz="1200" b="1">
                    <a:solidFill>
                      <a:sysClr val="windowText" lastClr="000000"/>
                    </a:solidFill>
                  </a:defRPr>
                </a:pPr>
                <a:endParaRPr lang="en-CH"/>
              </a:p>
            </c:txPr>
            <c:showLegendKey val="0"/>
            <c:showVal val="1"/>
            <c:showCatName val="0"/>
            <c:showSerName val="0"/>
            <c:showPercent val="0"/>
            <c:showBubbleSize val="0"/>
            <c:showLeaderLines val="1"/>
            <c:extLst>
              <c:ext xmlns:c15="http://schemas.microsoft.com/office/drawing/2012/chart" uri="{CE6537A1-D6FC-4f65-9D91-7224C49458BB}"/>
            </c:extLst>
          </c:dLbls>
          <c:cat>
            <c:strRef>
              <c:f>'Graphs Composition informal'!$B$600:$B$607</c:f>
              <c:strCache>
                <c:ptCount val="8"/>
                <c:pt idx="0">
                  <c:v>Independent workers — IE | IS</c:v>
                </c:pt>
                <c:pt idx="1">
                  <c:v>Employees — IE | IS</c:v>
                </c:pt>
                <c:pt idx="2">
                  <c:v>Contributing family — IE | IS</c:v>
                </c:pt>
                <c:pt idx="3">
                  <c:v>Employees — IE | FS</c:v>
                </c:pt>
                <c:pt idx="4">
                  <c:v>Contributing family — IE | FS</c:v>
                </c:pt>
                <c:pt idx="5">
                  <c:v>Independents — IE | Households</c:v>
                </c:pt>
                <c:pt idx="6">
                  <c:v>Employees — IE | Househols</c:v>
                </c:pt>
                <c:pt idx="7">
                  <c:v>Contributing family — IE | Households</c:v>
                </c:pt>
              </c:strCache>
            </c:strRef>
          </c:cat>
          <c:val>
            <c:numRef>
              <c:f>'Graphs Composition informal'!$C$600:$C$607</c:f>
              <c:numCache>
                <c:formatCode>0.0</c:formatCode>
                <c:ptCount val="8"/>
                <c:pt idx="0">
                  <c:v>21.913345059861612</c:v>
                </c:pt>
                <c:pt idx="1">
                  <c:v>29.788044965953343</c:v>
                </c:pt>
                <c:pt idx="2">
                  <c:v>6.4592520605466071</c:v>
                </c:pt>
                <c:pt idx="3">
                  <c:v>32.688081769614321</c:v>
                </c:pt>
                <c:pt idx="4">
                  <c:v>8.5964314855974564</c:v>
                </c:pt>
                <c:pt idx="5">
                  <c:v>0</c:v>
                </c:pt>
                <c:pt idx="6">
                  <c:v>0.55484465842666308</c:v>
                </c:pt>
                <c:pt idx="7">
                  <c:v>0</c:v>
                </c:pt>
              </c:numCache>
            </c:numRef>
          </c:val>
          <c:extLst>
            <c:ext xmlns:c16="http://schemas.microsoft.com/office/drawing/2014/chart" uri="{C3380CC4-5D6E-409C-BE32-E72D297353CC}">
              <c16:uniqueId val="{00000012-74DD-4BEC-92DF-0AC04974E492}"/>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legendEntry>
        <c:idx val="0"/>
        <c:txPr>
          <a:bodyPr/>
          <a:lstStyle/>
          <a:p>
            <a:pPr>
              <a:defRPr sz="1100" b="1">
                <a:solidFill>
                  <a:srgbClr val="002060"/>
                </a:solidFill>
              </a:defRPr>
            </a:pPr>
            <a:endParaRPr lang="en-CH"/>
          </a:p>
        </c:txPr>
      </c:legendEntry>
      <c:legendEntry>
        <c:idx val="1"/>
        <c:txPr>
          <a:bodyPr/>
          <a:lstStyle/>
          <a:p>
            <a:pPr>
              <a:defRPr sz="1100" b="1">
                <a:solidFill>
                  <a:schemeClr val="accent1">
                    <a:lumMod val="50000"/>
                  </a:schemeClr>
                </a:solidFill>
              </a:defRPr>
            </a:pPr>
            <a:endParaRPr lang="en-CH"/>
          </a:p>
        </c:txPr>
      </c:legendEntry>
      <c:legendEntry>
        <c:idx val="2"/>
        <c:txPr>
          <a:bodyPr/>
          <a:lstStyle/>
          <a:p>
            <a:pPr>
              <a:defRPr sz="1100" b="1">
                <a:solidFill>
                  <a:schemeClr val="accent5">
                    <a:lumMod val="75000"/>
                  </a:schemeClr>
                </a:solidFill>
              </a:defRPr>
            </a:pPr>
            <a:endParaRPr lang="en-CH"/>
          </a:p>
        </c:txPr>
      </c:legendEntry>
      <c:legendEntry>
        <c:idx val="3"/>
        <c:txPr>
          <a:bodyPr/>
          <a:lstStyle/>
          <a:p>
            <a:pPr>
              <a:defRPr sz="1100" b="1">
                <a:solidFill>
                  <a:srgbClr val="C00000"/>
                </a:solidFill>
              </a:defRPr>
            </a:pPr>
            <a:endParaRPr lang="en-CH"/>
          </a:p>
        </c:txPr>
      </c:legendEntry>
      <c:legendEntry>
        <c:idx val="4"/>
        <c:txPr>
          <a:bodyPr/>
          <a:lstStyle/>
          <a:p>
            <a:pPr>
              <a:defRPr sz="1100" b="1">
                <a:solidFill>
                  <a:srgbClr val="FF0000"/>
                </a:solidFill>
              </a:defRPr>
            </a:pPr>
            <a:endParaRPr lang="en-CH"/>
          </a:p>
        </c:txPr>
      </c:legendEntry>
      <c:legendEntry>
        <c:idx val="5"/>
        <c:txPr>
          <a:bodyPr/>
          <a:lstStyle/>
          <a:p>
            <a:pPr>
              <a:defRPr sz="1100" b="1">
                <a:solidFill>
                  <a:schemeClr val="bg2">
                    <a:lumMod val="25000"/>
                  </a:schemeClr>
                </a:solidFill>
              </a:defRPr>
            </a:pPr>
            <a:endParaRPr lang="en-CH"/>
          </a:p>
        </c:txPr>
      </c:legendEntry>
      <c:legendEntry>
        <c:idx val="6"/>
        <c:txPr>
          <a:bodyPr/>
          <a:lstStyle/>
          <a:p>
            <a:pPr>
              <a:defRPr sz="1100" b="1">
                <a:solidFill>
                  <a:sysClr val="windowText" lastClr="000000"/>
                </a:solidFill>
              </a:defRPr>
            </a:pPr>
            <a:endParaRPr lang="en-CH"/>
          </a:p>
        </c:txPr>
      </c:legendEntry>
      <c:legendEntry>
        <c:idx val="7"/>
        <c:txPr>
          <a:bodyPr/>
          <a:lstStyle/>
          <a:p>
            <a:pPr>
              <a:defRPr sz="1100" b="1">
                <a:solidFill>
                  <a:sysClr val="windowText" lastClr="000000"/>
                </a:solidFill>
              </a:defRPr>
            </a:pPr>
            <a:endParaRPr lang="en-CH"/>
          </a:p>
        </c:txPr>
      </c:legendEntry>
      <c:layout>
        <c:manualLayout>
          <c:xMode val="edge"/>
          <c:yMode val="edge"/>
          <c:x val="0.55945369277258494"/>
          <c:y val="0"/>
          <c:w val="0.44054629725906108"/>
          <c:h val="1"/>
        </c:manualLayout>
      </c:layout>
      <c:overlay val="0"/>
      <c:txPr>
        <a:bodyPr/>
        <a:lstStyle/>
        <a:p>
          <a:pPr>
            <a:defRPr sz="1100">
              <a:solidFill>
                <a:sysClr val="windowText" lastClr="000000"/>
              </a:solidFill>
            </a:defRPr>
          </a:pPr>
          <a:endParaRPr lang="en-CH"/>
        </a:p>
      </c:txPr>
    </c:legend>
    <c:plotVisOnly val="1"/>
    <c:dispBlanksAs val="gap"/>
    <c:showDLblsOverMax val="0"/>
    <c:extLst/>
  </c:chart>
  <c:spPr>
    <a:noFill/>
    <a:ln w="9525" cap="flat" cmpd="sng" algn="ctr">
      <a:noFill/>
      <a:round/>
    </a:ln>
    <a:effectLst/>
  </c:spPr>
  <c:txPr>
    <a:bodyPr/>
    <a:lstStyle/>
    <a:p>
      <a:pPr>
        <a:defRPr sz="800"/>
      </a:pPr>
      <a:endParaRPr lang="en-CH"/>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5" Type="http://schemas.openxmlformats.org/officeDocument/2006/relationships/chart" Target="../charts/chart52.xml"/><Relationship Id="rId4" Type="http://schemas.openxmlformats.org/officeDocument/2006/relationships/chart" Target="../charts/chart5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5" Type="http://schemas.openxmlformats.org/officeDocument/2006/relationships/chart" Target="../charts/chart57.xml"/><Relationship Id="rId4" Type="http://schemas.openxmlformats.org/officeDocument/2006/relationships/chart" Target="../charts/chart5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s>
</file>

<file path=xl/drawings/_rels/drawing5.xml.rels><?xml version="1.0" encoding="UTF-8" standalone="yes"?>
<Relationships xmlns="http://schemas.openxmlformats.org/package/2006/relationships"><Relationship Id="rId13" Type="http://schemas.openxmlformats.org/officeDocument/2006/relationships/chart" Target="../charts/chart73.xml"/><Relationship Id="rId18" Type="http://schemas.openxmlformats.org/officeDocument/2006/relationships/chart" Target="../charts/chart78.xml"/><Relationship Id="rId26" Type="http://schemas.openxmlformats.org/officeDocument/2006/relationships/chart" Target="../charts/chart86.xml"/><Relationship Id="rId39" Type="http://schemas.openxmlformats.org/officeDocument/2006/relationships/chart" Target="../charts/chart99.xml"/><Relationship Id="rId21" Type="http://schemas.openxmlformats.org/officeDocument/2006/relationships/chart" Target="../charts/chart81.xml"/><Relationship Id="rId34" Type="http://schemas.openxmlformats.org/officeDocument/2006/relationships/chart" Target="../charts/chart94.xml"/><Relationship Id="rId42" Type="http://schemas.openxmlformats.org/officeDocument/2006/relationships/chart" Target="../charts/chart102.xml"/><Relationship Id="rId47" Type="http://schemas.openxmlformats.org/officeDocument/2006/relationships/chart" Target="../charts/chart107.xml"/><Relationship Id="rId7" Type="http://schemas.openxmlformats.org/officeDocument/2006/relationships/chart" Target="../charts/chart67.xml"/><Relationship Id="rId2" Type="http://schemas.openxmlformats.org/officeDocument/2006/relationships/chart" Target="../charts/chart62.xml"/><Relationship Id="rId16" Type="http://schemas.openxmlformats.org/officeDocument/2006/relationships/chart" Target="../charts/chart76.xml"/><Relationship Id="rId29" Type="http://schemas.openxmlformats.org/officeDocument/2006/relationships/chart" Target="../charts/chart89.xml"/><Relationship Id="rId1" Type="http://schemas.openxmlformats.org/officeDocument/2006/relationships/chart" Target="../charts/chart61.xml"/><Relationship Id="rId6" Type="http://schemas.openxmlformats.org/officeDocument/2006/relationships/chart" Target="../charts/chart66.xml"/><Relationship Id="rId11" Type="http://schemas.openxmlformats.org/officeDocument/2006/relationships/chart" Target="../charts/chart71.xml"/><Relationship Id="rId24" Type="http://schemas.openxmlformats.org/officeDocument/2006/relationships/chart" Target="../charts/chart84.xml"/><Relationship Id="rId32" Type="http://schemas.openxmlformats.org/officeDocument/2006/relationships/chart" Target="../charts/chart92.xml"/><Relationship Id="rId37" Type="http://schemas.openxmlformats.org/officeDocument/2006/relationships/chart" Target="../charts/chart97.xml"/><Relationship Id="rId40" Type="http://schemas.openxmlformats.org/officeDocument/2006/relationships/chart" Target="../charts/chart100.xml"/><Relationship Id="rId45" Type="http://schemas.openxmlformats.org/officeDocument/2006/relationships/chart" Target="../charts/chart105.xml"/><Relationship Id="rId5" Type="http://schemas.openxmlformats.org/officeDocument/2006/relationships/chart" Target="../charts/chart65.xml"/><Relationship Id="rId15" Type="http://schemas.openxmlformats.org/officeDocument/2006/relationships/chart" Target="../charts/chart75.xml"/><Relationship Id="rId23" Type="http://schemas.openxmlformats.org/officeDocument/2006/relationships/chart" Target="../charts/chart83.xml"/><Relationship Id="rId28" Type="http://schemas.openxmlformats.org/officeDocument/2006/relationships/chart" Target="../charts/chart88.xml"/><Relationship Id="rId36" Type="http://schemas.openxmlformats.org/officeDocument/2006/relationships/chart" Target="../charts/chart96.xml"/><Relationship Id="rId10" Type="http://schemas.openxmlformats.org/officeDocument/2006/relationships/chart" Target="../charts/chart70.xml"/><Relationship Id="rId19" Type="http://schemas.openxmlformats.org/officeDocument/2006/relationships/chart" Target="../charts/chart79.xml"/><Relationship Id="rId31" Type="http://schemas.openxmlformats.org/officeDocument/2006/relationships/chart" Target="../charts/chart91.xml"/><Relationship Id="rId44" Type="http://schemas.openxmlformats.org/officeDocument/2006/relationships/chart" Target="../charts/chart104.xml"/><Relationship Id="rId4" Type="http://schemas.openxmlformats.org/officeDocument/2006/relationships/chart" Target="../charts/chart64.xml"/><Relationship Id="rId9" Type="http://schemas.openxmlformats.org/officeDocument/2006/relationships/chart" Target="../charts/chart69.xml"/><Relationship Id="rId14" Type="http://schemas.openxmlformats.org/officeDocument/2006/relationships/chart" Target="../charts/chart74.xml"/><Relationship Id="rId22" Type="http://schemas.openxmlformats.org/officeDocument/2006/relationships/chart" Target="../charts/chart82.xml"/><Relationship Id="rId27" Type="http://schemas.openxmlformats.org/officeDocument/2006/relationships/chart" Target="../charts/chart87.xml"/><Relationship Id="rId30" Type="http://schemas.openxmlformats.org/officeDocument/2006/relationships/chart" Target="../charts/chart90.xml"/><Relationship Id="rId35" Type="http://schemas.openxmlformats.org/officeDocument/2006/relationships/chart" Target="../charts/chart95.xml"/><Relationship Id="rId43" Type="http://schemas.openxmlformats.org/officeDocument/2006/relationships/chart" Target="../charts/chart103.xml"/><Relationship Id="rId8" Type="http://schemas.openxmlformats.org/officeDocument/2006/relationships/chart" Target="../charts/chart68.xml"/><Relationship Id="rId3" Type="http://schemas.openxmlformats.org/officeDocument/2006/relationships/chart" Target="../charts/chart63.xml"/><Relationship Id="rId12" Type="http://schemas.openxmlformats.org/officeDocument/2006/relationships/chart" Target="../charts/chart72.xml"/><Relationship Id="rId17" Type="http://schemas.openxmlformats.org/officeDocument/2006/relationships/chart" Target="../charts/chart77.xml"/><Relationship Id="rId25" Type="http://schemas.openxmlformats.org/officeDocument/2006/relationships/chart" Target="../charts/chart85.xml"/><Relationship Id="rId33" Type="http://schemas.openxmlformats.org/officeDocument/2006/relationships/chart" Target="../charts/chart93.xml"/><Relationship Id="rId38" Type="http://schemas.openxmlformats.org/officeDocument/2006/relationships/chart" Target="../charts/chart98.xml"/><Relationship Id="rId46" Type="http://schemas.openxmlformats.org/officeDocument/2006/relationships/chart" Target="../charts/chart106.xml"/><Relationship Id="rId20" Type="http://schemas.openxmlformats.org/officeDocument/2006/relationships/chart" Target="../charts/chart80.xml"/><Relationship Id="rId41" Type="http://schemas.openxmlformats.org/officeDocument/2006/relationships/chart" Target="../charts/chart101.xml"/></Relationships>
</file>

<file path=xl/drawings/drawing1.xml><?xml version="1.0" encoding="utf-8"?>
<xdr:wsDr xmlns:xdr="http://schemas.openxmlformats.org/drawingml/2006/spreadsheetDrawing" xmlns:a="http://schemas.openxmlformats.org/drawingml/2006/main">
  <xdr:twoCellAnchor>
    <xdr:from>
      <xdr:col>8</xdr:col>
      <xdr:colOff>57148</xdr:colOff>
      <xdr:row>6</xdr:row>
      <xdr:rowOff>179071</xdr:rowOff>
    </xdr:from>
    <xdr:to>
      <xdr:col>15</xdr:col>
      <xdr:colOff>600075</xdr:colOff>
      <xdr:row>11</xdr:row>
      <xdr:rowOff>69850</xdr:rowOff>
    </xdr:to>
    <xdr:graphicFrame macro="">
      <xdr:nvGraphicFramePr>
        <xdr:cNvPr id="2" name="Chart 1">
          <a:extLst>
            <a:ext uri="{FF2B5EF4-FFF2-40B4-BE49-F238E27FC236}">
              <a16:creationId xmlns:a16="http://schemas.microsoft.com/office/drawing/2014/main" id="{DF45CB31-7EDB-4F5C-BA5C-74A86DCFD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44450</xdr:colOff>
      <xdr:row>13</xdr:row>
      <xdr:rowOff>25400</xdr:rowOff>
    </xdr:from>
    <xdr:to>
      <xdr:col>15</xdr:col>
      <xdr:colOff>587377</xdr:colOff>
      <xdr:row>17</xdr:row>
      <xdr:rowOff>151129</xdr:rowOff>
    </xdr:to>
    <xdr:graphicFrame macro="">
      <xdr:nvGraphicFramePr>
        <xdr:cNvPr id="50" name="Chart 49">
          <a:extLst>
            <a:ext uri="{FF2B5EF4-FFF2-40B4-BE49-F238E27FC236}">
              <a16:creationId xmlns:a16="http://schemas.microsoft.com/office/drawing/2014/main" id="{E127C82F-3373-420B-87FB-A213F8D689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57150</xdr:colOff>
      <xdr:row>19</xdr:row>
      <xdr:rowOff>0</xdr:rowOff>
    </xdr:from>
    <xdr:to>
      <xdr:col>15</xdr:col>
      <xdr:colOff>600077</xdr:colOff>
      <xdr:row>23</xdr:row>
      <xdr:rowOff>125729</xdr:rowOff>
    </xdr:to>
    <xdr:graphicFrame macro="">
      <xdr:nvGraphicFramePr>
        <xdr:cNvPr id="51" name="Chart 50">
          <a:extLst>
            <a:ext uri="{FF2B5EF4-FFF2-40B4-BE49-F238E27FC236}">
              <a16:creationId xmlns:a16="http://schemas.microsoft.com/office/drawing/2014/main" id="{6956EB97-2C83-4E8B-94AA-C10658D5E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57148</xdr:colOff>
      <xdr:row>24</xdr:row>
      <xdr:rowOff>158750</xdr:rowOff>
    </xdr:from>
    <xdr:to>
      <xdr:col>15</xdr:col>
      <xdr:colOff>600075</xdr:colOff>
      <xdr:row>29</xdr:row>
      <xdr:rowOff>119379</xdr:rowOff>
    </xdr:to>
    <xdr:graphicFrame macro="">
      <xdr:nvGraphicFramePr>
        <xdr:cNvPr id="52" name="Chart 51">
          <a:extLst>
            <a:ext uri="{FF2B5EF4-FFF2-40B4-BE49-F238E27FC236}">
              <a16:creationId xmlns:a16="http://schemas.microsoft.com/office/drawing/2014/main" id="{7B13E5A1-2A14-4F07-95BE-8497EF25A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44450</xdr:colOff>
      <xdr:row>31</xdr:row>
      <xdr:rowOff>74929</xdr:rowOff>
    </xdr:from>
    <xdr:to>
      <xdr:col>15</xdr:col>
      <xdr:colOff>587377</xdr:colOff>
      <xdr:row>36</xdr:row>
      <xdr:rowOff>35558</xdr:rowOff>
    </xdr:to>
    <xdr:graphicFrame macro="">
      <xdr:nvGraphicFramePr>
        <xdr:cNvPr id="53" name="Chart 52">
          <a:extLst>
            <a:ext uri="{FF2B5EF4-FFF2-40B4-BE49-F238E27FC236}">
              <a16:creationId xmlns:a16="http://schemas.microsoft.com/office/drawing/2014/main" id="{2DECC243-2D17-41F9-BA5B-6759DBBE67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57150</xdr:colOff>
      <xdr:row>37</xdr:row>
      <xdr:rowOff>49529</xdr:rowOff>
    </xdr:from>
    <xdr:to>
      <xdr:col>15</xdr:col>
      <xdr:colOff>600077</xdr:colOff>
      <xdr:row>42</xdr:row>
      <xdr:rowOff>10158</xdr:rowOff>
    </xdr:to>
    <xdr:graphicFrame macro="">
      <xdr:nvGraphicFramePr>
        <xdr:cNvPr id="54" name="Chart 53">
          <a:extLst>
            <a:ext uri="{FF2B5EF4-FFF2-40B4-BE49-F238E27FC236}">
              <a16:creationId xmlns:a16="http://schemas.microsoft.com/office/drawing/2014/main" id="{2D8698FB-C453-4ED1-A31E-E8B331C49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38098</xdr:colOff>
      <xdr:row>43</xdr:row>
      <xdr:rowOff>19050</xdr:rowOff>
    </xdr:from>
    <xdr:to>
      <xdr:col>15</xdr:col>
      <xdr:colOff>581025</xdr:colOff>
      <xdr:row>47</xdr:row>
      <xdr:rowOff>144779</xdr:rowOff>
    </xdr:to>
    <xdr:graphicFrame macro="">
      <xdr:nvGraphicFramePr>
        <xdr:cNvPr id="55" name="Chart 54">
          <a:extLst>
            <a:ext uri="{FF2B5EF4-FFF2-40B4-BE49-F238E27FC236}">
              <a16:creationId xmlns:a16="http://schemas.microsoft.com/office/drawing/2014/main" id="{68FD70A1-85F4-4B06-A22A-106E0DFB1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31750</xdr:colOff>
      <xdr:row>49</xdr:row>
      <xdr:rowOff>49529</xdr:rowOff>
    </xdr:from>
    <xdr:to>
      <xdr:col>15</xdr:col>
      <xdr:colOff>574677</xdr:colOff>
      <xdr:row>54</xdr:row>
      <xdr:rowOff>10158</xdr:rowOff>
    </xdr:to>
    <xdr:graphicFrame macro="">
      <xdr:nvGraphicFramePr>
        <xdr:cNvPr id="56" name="Chart 55">
          <a:extLst>
            <a:ext uri="{FF2B5EF4-FFF2-40B4-BE49-F238E27FC236}">
              <a16:creationId xmlns:a16="http://schemas.microsoft.com/office/drawing/2014/main" id="{D31A9B27-8DC7-45B4-9D75-2B994517C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44450</xdr:colOff>
      <xdr:row>55</xdr:row>
      <xdr:rowOff>24129</xdr:rowOff>
    </xdr:from>
    <xdr:to>
      <xdr:col>15</xdr:col>
      <xdr:colOff>587377</xdr:colOff>
      <xdr:row>59</xdr:row>
      <xdr:rowOff>149858</xdr:rowOff>
    </xdr:to>
    <xdr:graphicFrame macro="">
      <xdr:nvGraphicFramePr>
        <xdr:cNvPr id="57" name="Chart 56">
          <a:extLst>
            <a:ext uri="{FF2B5EF4-FFF2-40B4-BE49-F238E27FC236}">
              <a16:creationId xmlns:a16="http://schemas.microsoft.com/office/drawing/2014/main" id="{77A02AD0-14FD-47BC-85FD-69BF6D07E9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57148</xdr:colOff>
      <xdr:row>61</xdr:row>
      <xdr:rowOff>12700</xdr:rowOff>
    </xdr:from>
    <xdr:to>
      <xdr:col>15</xdr:col>
      <xdr:colOff>600075</xdr:colOff>
      <xdr:row>65</xdr:row>
      <xdr:rowOff>138429</xdr:rowOff>
    </xdr:to>
    <xdr:graphicFrame macro="">
      <xdr:nvGraphicFramePr>
        <xdr:cNvPr id="58" name="Chart 57">
          <a:extLst>
            <a:ext uri="{FF2B5EF4-FFF2-40B4-BE49-F238E27FC236}">
              <a16:creationId xmlns:a16="http://schemas.microsoft.com/office/drawing/2014/main" id="{BA180012-B57D-4D33-9C5B-14BF93D63A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50800</xdr:colOff>
      <xdr:row>67</xdr:row>
      <xdr:rowOff>43179</xdr:rowOff>
    </xdr:from>
    <xdr:to>
      <xdr:col>15</xdr:col>
      <xdr:colOff>593727</xdr:colOff>
      <xdr:row>72</xdr:row>
      <xdr:rowOff>3808</xdr:rowOff>
    </xdr:to>
    <xdr:graphicFrame macro="">
      <xdr:nvGraphicFramePr>
        <xdr:cNvPr id="59" name="Chart 58">
          <a:extLst>
            <a:ext uri="{FF2B5EF4-FFF2-40B4-BE49-F238E27FC236}">
              <a16:creationId xmlns:a16="http://schemas.microsoft.com/office/drawing/2014/main" id="{9CAFC791-5958-4290-B93D-8372C90F8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63500</xdr:colOff>
      <xdr:row>73</xdr:row>
      <xdr:rowOff>17779</xdr:rowOff>
    </xdr:from>
    <xdr:to>
      <xdr:col>15</xdr:col>
      <xdr:colOff>606427</xdr:colOff>
      <xdr:row>77</xdr:row>
      <xdr:rowOff>143508</xdr:rowOff>
    </xdr:to>
    <xdr:graphicFrame macro="">
      <xdr:nvGraphicFramePr>
        <xdr:cNvPr id="60" name="Chart 59">
          <a:extLst>
            <a:ext uri="{FF2B5EF4-FFF2-40B4-BE49-F238E27FC236}">
              <a16:creationId xmlns:a16="http://schemas.microsoft.com/office/drawing/2014/main" id="{480F96B8-6ED0-4ED5-85DE-45C2E9861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82548</xdr:colOff>
      <xdr:row>79</xdr:row>
      <xdr:rowOff>0</xdr:rowOff>
    </xdr:from>
    <xdr:to>
      <xdr:col>15</xdr:col>
      <xdr:colOff>625475</xdr:colOff>
      <xdr:row>83</xdr:row>
      <xdr:rowOff>125729</xdr:rowOff>
    </xdr:to>
    <xdr:graphicFrame macro="">
      <xdr:nvGraphicFramePr>
        <xdr:cNvPr id="61" name="Chart 60">
          <a:extLst>
            <a:ext uri="{FF2B5EF4-FFF2-40B4-BE49-F238E27FC236}">
              <a16:creationId xmlns:a16="http://schemas.microsoft.com/office/drawing/2014/main" id="{417EF9E8-CFAE-423A-B7E8-C41E9CC36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76200</xdr:colOff>
      <xdr:row>85</xdr:row>
      <xdr:rowOff>30479</xdr:rowOff>
    </xdr:from>
    <xdr:to>
      <xdr:col>15</xdr:col>
      <xdr:colOff>619127</xdr:colOff>
      <xdr:row>89</xdr:row>
      <xdr:rowOff>156208</xdr:rowOff>
    </xdr:to>
    <xdr:graphicFrame macro="">
      <xdr:nvGraphicFramePr>
        <xdr:cNvPr id="62" name="Chart 61">
          <a:extLst>
            <a:ext uri="{FF2B5EF4-FFF2-40B4-BE49-F238E27FC236}">
              <a16:creationId xmlns:a16="http://schemas.microsoft.com/office/drawing/2014/main" id="{FE11D7C3-72A2-4DA9-BC5E-9E74F81B5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88900</xdr:colOff>
      <xdr:row>91</xdr:row>
      <xdr:rowOff>5079</xdr:rowOff>
    </xdr:from>
    <xdr:to>
      <xdr:col>15</xdr:col>
      <xdr:colOff>631827</xdr:colOff>
      <xdr:row>95</xdr:row>
      <xdr:rowOff>130808</xdr:rowOff>
    </xdr:to>
    <xdr:graphicFrame macro="">
      <xdr:nvGraphicFramePr>
        <xdr:cNvPr id="63" name="Chart 62">
          <a:extLst>
            <a:ext uri="{FF2B5EF4-FFF2-40B4-BE49-F238E27FC236}">
              <a16:creationId xmlns:a16="http://schemas.microsoft.com/office/drawing/2014/main" id="{F07407BA-1076-45E7-8035-25F61B23C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69848</xdr:colOff>
      <xdr:row>96</xdr:row>
      <xdr:rowOff>158750</xdr:rowOff>
    </xdr:from>
    <xdr:to>
      <xdr:col>15</xdr:col>
      <xdr:colOff>612775</xdr:colOff>
      <xdr:row>101</xdr:row>
      <xdr:rowOff>119379</xdr:rowOff>
    </xdr:to>
    <xdr:graphicFrame macro="">
      <xdr:nvGraphicFramePr>
        <xdr:cNvPr id="64" name="Chart 63">
          <a:extLst>
            <a:ext uri="{FF2B5EF4-FFF2-40B4-BE49-F238E27FC236}">
              <a16:creationId xmlns:a16="http://schemas.microsoft.com/office/drawing/2014/main" id="{1BA3701A-3857-45AE-8000-47E3BDAB51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63500</xdr:colOff>
      <xdr:row>103</xdr:row>
      <xdr:rowOff>24129</xdr:rowOff>
    </xdr:from>
    <xdr:to>
      <xdr:col>15</xdr:col>
      <xdr:colOff>606427</xdr:colOff>
      <xdr:row>107</xdr:row>
      <xdr:rowOff>149858</xdr:rowOff>
    </xdr:to>
    <xdr:graphicFrame macro="">
      <xdr:nvGraphicFramePr>
        <xdr:cNvPr id="65" name="Chart 64">
          <a:extLst>
            <a:ext uri="{FF2B5EF4-FFF2-40B4-BE49-F238E27FC236}">
              <a16:creationId xmlns:a16="http://schemas.microsoft.com/office/drawing/2014/main" id="{0194FAD8-9932-4361-905D-D5CF2E2627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76200</xdr:colOff>
      <xdr:row>108</xdr:row>
      <xdr:rowOff>163829</xdr:rowOff>
    </xdr:from>
    <xdr:to>
      <xdr:col>15</xdr:col>
      <xdr:colOff>619127</xdr:colOff>
      <xdr:row>113</xdr:row>
      <xdr:rowOff>124458</xdr:rowOff>
    </xdr:to>
    <xdr:graphicFrame macro="">
      <xdr:nvGraphicFramePr>
        <xdr:cNvPr id="66" name="Chart 65">
          <a:extLst>
            <a:ext uri="{FF2B5EF4-FFF2-40B4-BE49-F238E27FC236}">
              <a16:creationId xmlns:a16="http://schemas.microsoft.com/office/drawing/2014/main" id="{7BAA30B6-93FD-4C08-9DE0-6C17718C9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69848</xdr:colOff>
      <xdr:row>115</xdr:row>
      <xdr:rowOff>0</xdr:rowOff>
    </xdr:from>
    <xdr:to>
      <xdr:col>15</xdr:col>
      <xdr:colOff>612775</xdr:colOff>
      <xdr:row>119</xdr:row>
      <xdr:rowOff>125729</xdr:rowOff>
    </xdr:to>
    <xdr:graphicFrame macro="">
      <xdr:nvGraphicFramePr>
        <xdr:cNvPr id="67" name="Chart 66">
          <a:extLst>
            <a:ext uri="{FF2B5EF4-FFF2-40B4-BE49-F238E27FC236}">
              <a16:creationId xmlns:a16="http://schemas.microsoft.com/office/drawing/2014/main" id="{34857516-5C9E-432D-B2D1-80B267D05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63500</xdr:colOff>
      <xdr:row>121</xdr:row>
      <xdr:rowOff>30479</xdr:rowOff>
    </xdr:from>
    <xdr:to>
      <xdr:col>15</xdr:col>
      <xdr:colOff>606427</xdr:colOff>
      <xdr:row>125</xdr:row>
      <xdr:rowOff>156208</xdr:rowOff>
    </xdr:to>
    <xdr:graphicFrame macro="">
      <xdr:nvGraphicFramePr>
        <xdr:cNvPr id="68" name="Chart 67">
          <a:extLst>
            <a:ext uri="{FF2B5EF4-FFF2-40B4-BE49-F238E27FC236}">
              <a16:creationId xmlns:a16="http://schemas.microsoft.com/office/drawing/2014/main" id="{95A87341-1D81-4AD5-8454-7D9FD02B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76200</xdr:colOff>
      <xdr:row>127</xdr:row>
      <xdr:rowOff>5079</xdr:rowOff>
    </xdr:from>
    <xdr:to>
      <xdr:col>15</xdr:col>
      <xdr:colOff>619127</xdr:colOff>
      <xdr:row>131</xdr:row>
      <xdr:rowOff>130808</xdr:rowOff>
    </xdr:to>
    <xdr:graphicFrame macro="">
      <xdr:nvGraphicFramePr>
        <xdr:cNvPr id="69" name="Chart 68">
          <a:extLst>
            <a:ext uri="{FF2B5EF4-FFF2-40B4-BE49-F238E27FC236}">
              <a16:creationId xmlns:a16="http://schemas.microsoft.com/office/drawing/2014/main" id="{5E8CB71F-555F-46E5-8286-D37F775B00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44448</xdr:colOff>
      <xdr:row>133</xdr:row>
      <xdr:rowOff>0</xdr:rowOff>
    </xdr:from>
    <xdr:to>
      <xdr:col>15</xdr:col>
      <xdr:colOff>587375</xdr:colOff>
      <xdr:row>137</xdr:row>
      <xdr:rowOff>125729</xdr:rowOff>
    </xdr:to>
    <xdr:graphicFrame macro="">
      <xdr:nvGraphicFramePr>
        <xdr:cNvPr id="70" name="Chart 69">
          <a:extLst>
            <a:ext uri="{FF2B5EF4-FFF2-40B4-BE49-F238E27FC236}">
              <a16:creationId xmlns:a16="http://schemas.microsoft.com/office/drawing/2014/main" id="{57392BF0-0D42-4B4C-9E3A-47D5A37BB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38100</xdr:colOff>
      <xdr:row>139</xdr:row>
      <xdr:rowOff>30479</xdr:rowOff>
    </xdr:from>
    <xdr:to>
      <xdr:col>15</xdr:col>
      <xdr:colOff>581027</xdr:colOff>
      <xdr:row>143</xdr:row>
      <xdr:rowOff>156208</xdr:rowOff>
    </xdr:to>
    <xdr:graphicFrame macro="">
      <xdr:nvGraphicFramePr>
        <xdr:cNvPr id="71" name="Chart 70">
          <a:extLst>
            <a:ext uri="{FF2B5EF4-FFF2-40B4-BE49-F238E27FC236}">
              <a16:creationId xmlns:a16="http://schemas.microsoft.com/office/drawing/2014/main" id="{2EEEC369-09BE-4542-B79A-ACE09187F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50800</xdr:colOff>
      <xdr:row>145</xdr:row>
      <xdr:rowOff>5079</xdr:rowOff>
    </xdr:from>
    <xdr:to>
      <xdr:col>15</xdr:col>
      <xdr:colOff>593727</xdr:colOff>
      <xdr:row>149</xdr:row>
      <xdr:rowOff>130808</xdr:rowOff>
    </xdr:to>
    <xdr:graphicFrame macro="">
      <xdr:nvGraphicFramePr>
        <xdr:cNvPr id="72" name="Chart 71">
          <a:extLst>
            <a:ext uri="{FF2B5EF4-FFF2-40B4-BE49-F238E27FC236}">
              <a16:creationId xmlns:a16="http://schemas.microsoft.com/office/drawing/2014/main" id="{97C285FC-8712-48FA-900C-D2E6B4A1DA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xdr:col>
      <xdr:colOff>25398</xdr:colOff>
      <xdr:row>151</xdr:row>
      <xdr:rowOff>6350</xdr:rowOff>
    </xdr:from>
    <xdr:to>
      <xdr:col>15</xdr:col>
      <xdr:colOff>568325</xdr:colOff>
      <xdr:row>155</xdr:row>
      <xdr:rowOff>132079</xdr:rowOff>
    </xdr:to>
    <xdr:graphicFrame macro="">
      <xdr:nvGraphicFramePr>
        <xdr:cNvPr id="73" name="Chart 72">
          <a:extLst>
            <a:ext uri="{FF2B5EF4-FFF2-40B4-BE49-F238E27FC236}">
              <a16:creationId xmlns:a16="http://schemas.microsoft.com/office/drawing/2014/main" id="{2F695773-906D-439D-B440-E4E8C5A3D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19050</xdr:colOff>
      <xdr:row>157</xdr:row>
      <xdr:rowOff>36829</xdr:rowOff>
    </xdr:from>
    <xdr:to>
      <xdr:col>15</xdr:col>
      <xdr:colOff>561977</xdr:colOff>
      <xdr:row>161</xdr:row>
      <xdr:rowOff>162558</xdr:rowOff>
    </xdr:to>
    <xdr:graphicFrame macro="">
      <xdr:nvGraphicFramePr>
        <xdr:cNvPr id="74" name="Chart 73">
          <a:extLst>
            <a:ext uri="{FF2B5EF4-FFF2-40B4-BE49-F238E27FC236}">
              <a16:creationId xmlns:a16="http://schemas.microsoft.com/office/drawing/2014/main" id="{00246B26-5E0E-4788-9548-CD6B76771F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31750</xdr:colOff>
      <xdr:row>163</xdr:row>
      <xdr:rowOff>11429</xdr:rowOff>
    </xdr:from>
    <xdr:to>
      <xdr:col>15</xdr:col>
      <xdr:colOff>574677</xdr:colOff>
      <xdr:row>167</xdr:row>
      <xdr:rowOff>137158</xdr:rowOff>
    </xdr:to>
    <xdr:graphicFrame macro="">
      <xdr:nvGraphicFramePr>
        <xdr:cNvPr id="75" name="Chart 74">
          <a:extLst>
            <a:ext uri="{FF2B5EF4-FFF2-40B4-BE49-F238E27FC236}">
              <a16:creationId xmlns:a16="http://schemas.microsoft.com/office/drawing/2014/main" id="{4D934253-8EC5-4243-AA03-D88D36405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19048</xdr:colOff>
      <xdr:row>169</xdr:row>
      <xdr:rowOff>12700</xdr:rowOff>
    </xdr:from>
    <xdr:to>
      <xdr:col>15</xdr:col>
      <xdr:colOff>561975</xdr:colOff>
      <xdr:row>173</xdr:row>
      <xdr:rowOff>138429</xdr:rowOff>
    </xdr:to>
    <xdr:graphicFrame macro="">
      <xdr:nvGraphicFramePr>
        <xdr:cNvPr id="76" name="Chart 75">
          <a:extLst>
            <a:ext uri="{FF2B5EF4-FFF2-40B4-BE49-F238E27FC236}">
              <a16:creationId xmlns:a16="http://schemas.microsoft.com/office/drawing/2014/main" id="{14999DF4-59DD-482C-89E1-C86069740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12700</xdr:colOff>
      <xdr:row>175</xdr:row>
      <xdr:rowOff>43179</xdr:rowOff>
    </xdr:from>
    <xdr:to>
      <xdr:col>15</xdr:col>
      <xdr:colOff>555627</xdr:colOff>
      <xdr:row>180</xdr:row>
      <xdr:rowOff>3808</xdr:rowOff>
    </xdr:to>
    <xdr:graphicFrame macro="">
      <xdr:nvGraphicFramePr>
        <xdr:cNvPr id="77" name="Chart 76">
          <a:extLst>
            <a:ext uri="{FF2B5EF4-FFF2-40B4-BE49-F238E27FC236}">
              <a16:creationId xmlns:a16="http://schemas.microsoft.com/office/drawing/2014/main" id="{6F543AB0-C71F-4295-9E20-9FC113C909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xdr:col>
      <xdr:colOff>25400</xdr:colOff>
      <xdr:row>181</xdr:row>
      <xdr:rowOff>17779</xdr:rowOff>
    </xdr:from>
    <xdr:to>
      <xdr:col>15</xdr:col>
      <xdr:colOff>568327</xdr:colOff>
      <xdr:row>185</xdr:row>
      <xdr:rowOff>143508</xdr:rowOff>
    </xdr:to>
    <xdr:graphicFrame macro="">
      <xdr:nvGraphicFramePr>
        <xdr:cNvPr id="78" name="Chart 77">
          <a:extLst>
            <a:ext uri="{FF2B5EF4-FFF2-40B4-BE49-F238E27FC236}">
              <a16:creationId xmlns:a16="http://schemas.microsoft.com/office/drawing/2014/main" id="{59D66EE2-BC7E-4F14-87D9-B5800835B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xdr:col>
      <xdr:colOff>6348</xdr:colOff>
      <xdr:row>186</xdr:row>
      <xdr:rowOff>158750</xdr:rowOff>
    </xdr:from>
    <xdr:to>
      <xdr:col>15</xdr:col>
      <xdr:colOff>549275</xdr:colOff>
      <xdr:row>191</xdr:row>
      <xdr:rowOff>119379</xdr:rowOff>
    </xdr:to>
    <xdr:graphicFrame macro="">
      <xdr:nvGraphicFramePr>
        <xdr:cNvPr id="79" name="Chart 78">
          <a:extLst>
            <a:ext uri="{FF2B5EF4-FFF2-40B4-BE49-F238E27FC236}">
              <a16:creationId xmlns:a16="http://schemas.microsoft.com/office/drawing/2014/main" id="{21C41045-72F5-4B4E-AECD-CAD9E626D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8</xdr:col>
      <xdr:colOff>0</xdr:colOff>
      <xdr:row>193</xdr:row>
      <xdr:rowOff>24129</xdr:rowOff>
    </xdr:from>
    <xdr:to>
      <xdr:col>15</xdr:col>
      <xdr:colOff>542927</xdr:colOff>
      <xdr:row>197</xdr:row>
      <xdr:rowOff>149858</xdr:rowOff>
    </xdr:to>
    <xdr:graphicFrame macro="">
      <xdr:nvGraphicFramePr>
        <xdr:cNvPr id="80" name="Chart 79">
          <a:extLst>
            <a:ext uri="{FF2B5EF4-FFF2-40B4-BE49-F238E27FC236}">
              <a16:creationId xmlns:a16="http://schemas.microsoft.com/office/drawing/2014/main" id="{8DA431A5-ECBF-47E8-B023-C5BC3C9C7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8</xdr:col>
      <xdr:colOff>12700</xdr:colOff>
      <xdr:row>198</xdr:row>
      <xdr:rowOff>163829</xdr:rowOff>
    </xdr:from>
    <xdr:to>
      <xdr:col>15</xdr:col>
      <xdr:colOff>555627</xdr:colOff>
      <xdr:row>203</xdr:row>
      <xdr:rowOff>124458</xdr:rowOff>
    </xdr:to>
    <xdr:graphicFrame macro="">
      <xdr:nvGraphicFramePr>
        <xdr:cNvPr id="81" name="Chart 80">
          <a:extLst>
            <a:ext uri="{FF2B5EF4-FFF2-40B4-BE49-F238E27FC236}">
              <a16:creationId xmlns:a16="http://schemas.microsoft.com/office/drawing/2014/main" id="{FCD3F0DA-BC49-411D-ACF3-5BE0770460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44448</xdr:colOff>
      <xdr:row>205</xdr:row>
      <xdr:rowOff>0</xdr:rowOff>
    </xdr:from>
    <xdr:to>
      <xdr:col>15</xdr:col>
      <xdr:colOff>587375</xdr:colOff>
      <xdr:row>209</xdr:row>
      <xdr:rowOff>125729</xdr:rowOff>
    </xdr:to>
    <xdr:graphicFrame macro="">
      <xdr:nvGraphicFramePr>
        <xdr:cNvPr id="82" name="Chart 81">
          <a:extLst>
            <a:ext uri="{FF2B5EF4-FFF2-40B4-BE49-F238E27FC236}">
              <a16:creationId xmlns:a16="http://schemas.microsoft.com/office/drawing/2014/main" id="{1F2BFE50-3B0F-444F-9BFF-20417412E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xdr:col>
      <xdr:colOff>38100</xdr:colOff>
      <xdr:row>211</xdr:row>
      <xdr:rowOff>30479</xdr:rowOff>
    </xdr:from>
    <xdr:to>
      <xdr:col>15</xdr:col>
      <xdr:colOff>581027</xdr:colOff>
      <xdr:row>215</xdr:row>
      <xdr:rowOff>156208</xdr:rowOff>
    </xdr:to>
    <xdr:graphicFrame macro="">
      <xdr:nvGraphicFramePr>
        <xdr:cNvPr id="83" name="Chart 82">
          <a:extLst>
            <a:ext uri="{FF2B5EF4-FFF2-40B4-BE49-F238E27FC236}">
              <a16:creationId xmlns:a16="http://schemas.microsoft.com/office/drawing/2014/main" id="{1B906BA3-1D6B-412C-990F-A7E02E852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8</xdr:col>
      <xdr:colOff>50800</xdr:colOff>
      <xdr:row>217</xdr:row>
      <xdr:rowOff>5079</xdr:rowOff>
    </xdr:from>
    <xdr:to>
      <xdr:col>15</xdr:col>
      <xdr:colOff>593727</xdr:colOff>
      <xdr:row>221</xdr:row>
      <xdr:rowOff>130808</xdr:rowOff>
    </xdr:to>
    <xdr:graphicFrame macro="">
      <xdr:nvGraphicFramePr>
        <xdr:cNvPr id="84" name="Chart 83">
          <a:extLst>
            <a:ext uri="{FF2B5EF4-FFF2-40B4-BE49-F238E27FC236}">
              <a16:creationId xmlns:a16="http://schemas.microsoft.com/office/drawing/2014/main" id="{E6BED2B3-A80D-4D7D-B636-841D186ED4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8</xdr:col>
      <xdr:colOff>25398</xdr:colOff>
      <xdr:row>223</xdr:row>
      <xdr:rowOff>6350</xdr:rowOff>
    </xdr:from>
    <xdr:to>
      <xdr:col>15</xdr:col>
      <xdr:colOff>568325</xdr:colOff>
      <xdr:row>227</xdr:row>
      <xdr:rowOff>132079</xdr:rowOff>
    </xdr:to>
    <xdr:graphicFrame macro="">
      <xdr:nvGraphicFramePr>
        <xdr:cNvPr id="85" name="Chart 84">
          <a:extLst>
            <a:ext uri="{FF2B5EF4-FFF2-40B4-BE49-F238E27FC236}">
              <a16:creationId xmlns:a16="http://schemas.microsoft.com/office/drawing/2014/main" id="{33DCDE71-AF0D-45FA-906C-317A2536C2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8</xdr:col>
      <xdr:colOff>19050</xdr:colOff>
      <xdr:row>229</xdr:row>
      <xdr:rowOff>36829</xdr:rowOff>
    </xdr:from>
    <xdr:to>
      <xdr:col>15</xdr:col>
      <xdr:colOff>561977</xdr:colOff>
      <xdr:row>233</xdr:row>
      <xdr:rowOff>162558</xdr:rowOff>
    </xdr:to>
    <xdr:graphicFrame macro="">
      <xdr:nvGraphicFramePr>
        <xdr:cNvPr id="86" name="Chart 85">
          <a:extLst>
            <a:ext uri="{FF2B5EF4-FFF2-40B4-BE49-F238E27FC236}">
              <a16:creationId xmlns:a16="http://schemas.microsoft.com/office/drawing/2014/main" id="{1A224094-17E2-476D-AC3F-F7EF182C3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8</xdr:col>
      <xdr:colOff>31750</xdr:colOff>
      <xdr:row>235</xdr:row>
      <xdr:rowOff>11429</xdr:rowOff>
    </xdr:from>
    <xdr:to>
      <xdr:col>15</xdr:col>
      <xdr:colOff>574677</xdr:colOff>
      <xdr:row>239</xdr:row>
      <xdr:rowOff>137158</xdr:rowOff>
    </xdr:to>
    <xdr:graphicFrame macro="">
      <xdr:nvGraphicFramePr>
        <xdr:cNvPr id="87" name="Chart 86">
          <a:extLst>
            <a:ext uri="{FF2B5EF4-FFF2-40B4-BE49-F238E27FC236}">
              <a16:creationId xmlns:a16="http://schemas.microsoft.com/office/drawing/2014/main" id="{FF7661DC-F3EC-4BC6-AC09-642055A10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8</xdr:col>
      <xdr:colOff>19048</xdr:colOff>
      <xdr:row>241</xdr:row>
      <xdr:rowOff>12700</xdr:rowOff>
    </xdr:from>
    <xdr:to>
      <xdr:col>15</xdr:col>
      <xdr:colOff>561975</xdr:colOff>
      <xdr:row>245</xdr:row>
      <xdr:rowOff>138429</xdr:rowOff>
    </xdr:to>
    <xdr:graphicFrame macro="">
      <xdr:nvGraphicFramePr>
        <xdr:cNvPr id="88" name="Chart 87">
          <a:extLst>
            <a:ext uri="{FF2B5EF4-FFF2-40B4-BE49-F238E27FC236}">
              <a16:creationId xmlns:a16="http://schemas.microsoft.com/office/drawing/2014/main" id="{6FCD580F-99F3-4FCD-888A-DB32EC229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8</xdr:col>
      <xdr:colOff>12700</xdr:colOff>
      <xdr:row>247</xdr:row>
      <xdr:rowOff>43179</xdr:rowOff>
    </xdr:from>
    <xdr:to>
      <xdr:col>15</xdr:col>
      <xdr:colOff>555627</xdr:colOff>
      <xdr:row>252</xdr:row>
      <xdr:rowOff>3808</xdr:rowOff>
    </xdr:to>
    <xdr:graphicFrame macro="">
      <xdr:nvGraphicFramePr>
        <xdr:cNvPr id="89" name="Chart 88">
          <a:extLst>
            <a:ext uri="{FF2B5EF4-FFF2-40B4-BE49-F238E27FC236}">
              <a16:creationId xmlns:a16="http://schemas.microsoft.com/office/drawing/2014/main" id="{1F1521AD-948B-4176-82BE-D99D70F68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8</xdr:col>
      <xdr:colOff>25400</xdr:colOff>
      <xdr:row>253</xdr:row>
      <xdr:rowOff>17779</xdr:rowOff>
    </xdr:from>
    <xdr:to>
      <xdr:col>15</xdr:col>
      <xdr:colOff>568327</xdr:colOff>
      <xdr:row>257</xdr:row>
      <xdr:rowOff>143508</xdr:rowOff>
    </xdr:to>
    <xdr:graphicFrame macro="">
      <xdr:nvGraphicFramePr>
        <xdr:cNvPr id="90" name="Chart 89">
          <a:extLst>
            <a:ext uri="{FF2B5EF4-FFF2-40B4-BE49-F238E27FC236}">
              <a16:creationId xmlns:a16="http://schemas.microsoft.com/office/drawing/2014/main" id="{5159E4F0-1D04-4B0F-95DA-09C3A8A22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8</xdr:col>
      <xdr:colOff>6348</xdr:colOff>
      <xdr:row>258</xdr:row>
      <xdr:rowOff>158750</xdr:rowOff>
    </xdr:from>
    <xdr:to>
      <xdr:col>15</xdr:col>
      <xdr:colOff>549275</xdr:colOff>
      <xdr:row>263</xdr:row>
      <xdr:rowOff>119379</xdr:rowOff>
    </xdr:to>
    <xdr:graphicFrame macro="">
      <xdr:nvGraphicFramePr>
        <xdr:cNvPr id="91" name="Chart 90">
          <a:extLst>
            <a:ext uri="{FF2B5EF4-FFF2-40B4-BE49-F238E27FC236}">
              <a16:creationId xmlns:a16="http://schemas.microsoft.com/office/drawing/2014/main" id="{8C850408-FCA1-48CE-984C-9C8046C0F7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8</xdr:col>
      <xdr:colOff>0</xdr:colOff>
      <xdr:row>265</xdr:row>
      <xdr:rowOff>24129</xdr:rowOff>
    </xdr:from>
    <xdr:to>
      <xdr:col>15</xdr:col>
      <xdr:colOff>542927</xdr:colOff>
      <xdr:row>269</xdr:row>
      <xdr:rowOff>149858</xdr:rowOff>
    </xdr:to>
    <xdr:graphicFrame macro="">
      <xdr:nvGraphicFramePr>
        <xdr:cNvPr id="92" name="Chart 91">
          <a:extLst>
            <a:ext uri="{FF2B5EF4-FFF2-40B4-BE49-F238E27FC236}">
              <a16:creationId xmlns:a16="http://schemas.microsoft.com/office/drawing/2014/main" id="{5608DAC9-7901-4B53-BB7A-4C00D20CA9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8</xdr:col>
      <xdr:colOff>12700</xdr:colOff>
      <xdr:row>270</xdr:row>
      <xdr:rowOff>163829</xdr:rowOff>
    </xdr:from>
    <xdr:to>
      <xdr:col>15</xdr:col>
      <xdr:colOff>555627</xdr:colOff>
      <xdr:row>275</xdr:row>
      <xdr:rowOff>124458</xdr:rowOff>
    </xdr:to>
    <xdr:graphicFrame macro="">
      <xdr:nvGraphicFramePr>
        <xdr:cNvPr id="93" name="Chart 92">
          <a:extLst>
            <a:ext uri="{FF2B5EF4-FFF2-40B4-BE49-F238E27FC236}">
              <a16:creationId xmlns:a16="http://schemas.microsoft.com/office/drawing/2014/main" id="{875C0E7A-C176-4139-B984-132642F67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8</xdr:col>
      <xdr:colOff>12700</xdr:colOff>
      <xdr:row>276</xdr:row>
      <xdr:rowOff>163829</xdr:rowOff>
    </xdr:from>
    <xdr:to>
      <xdr:col>15</xdr:col>
      <xdr:colOff>555627</xdr:colOff>
      <xdr:row>281</xdr:row>
      <xdr:rowOff>124458</xdr:rowOff>
    </xdr:to>
    <xdr:graphicFrame macro="">
      <xdr:nvGraphicFramePr>
        <xdr:cNvPr id="94" name="Chart 93">
          <a:extLst>
            <a:ext uri="{FF2B5EF4-FFF2-40B4-BE49-F238E27FC236}">
              <a16:creationId xmlns:a16="http://schemas.microsoft.com/office/drawing/2014/main" id="{A92B1835-3B0E-4011-8F51-50E0AEE66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8</xdr:col>
      <xdr:colOff>12700</xdr:colOff>
      <xdr:row>282</xdr:row>
      <xdr:rowOff>163829</xdr:rowOff>
    </xdr:from>
    <xdr:to>
      <xdr:col>15</xdr:col>
      <xdr:colOff>555627</xdr:colOff>
      <xdr:row>287</xdr:row>
      <xdr:rowOff>124458</xdr:rowOff>
    </xdr:to>
    <xdr:graphicFrame macro="">
      <xdr:nvGraphicFramePr>
        <xdr:cNvPr id="95" name="Chart 94">
          <a:extLst>
            <a:ext uri="{FF2B5EF4-FFF2-40B4-BE49-F238E27FC236}">
              <a16:creationId xmlns:a16="http://schemas.microsoft.com/office/drawing/2014/main" id="{F7BDE437-FF01-4F0A-97CF-1C38705C5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202565</xdr:colOff>
      <xdr:row>4</xdr:row>
      <xdr:rowOff>69214</xdr:rowOff>
    </xdr:from>
    <xdr:to>
      <xdr:col>11</xdr:col>
      <xdr:colOff>3990340</xdr:colOff>
      <xdr:row>33</xdr:row>
      <xdr:rowOff>142875</xdr:rowOff>
    </xdr:to>
    <xdr:graphicFrame macro="">
      <xdr:nvGraphicFramePr>
        <xdr:cNvPr id="2" name="Graphique 1">
          <a:extLst>
            <a:ext uri="{FF2B5EF4-FFF2-40B4-BE49-F238E27FC236}">
              <a16:creationId xmlns:a16="http://schemas.microsoft.com/office/drawing/2014/main" id="{38EA92EA-8397-4B23-A9AD-23557687D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215900</xdr:colOff>
      <xdr:row>38</xdr:row>
      <xdr:rowOff>88265</xdr:rowOff>
    </xdr:from>
    <xdr:to>
      <xdr:col>12</xdr:col>
      <xdr:colOff>133350</xdr:colOff>
      <xdr:row>66</xdr:row>
      <xdr:rowOff>95250</xdr:rowOff>
    </xdr:to>
    <xdr:graphicFrame macro="">
      <xdr:nvGraphicFramePr>
        <xdr:cNvPr id="3" name="Graphique 4">
          <a:extLst>
            <a:ext uri="{FF2B5EF4-FFF2-40B4-BE49-F238E27FC236}">
              <a16:creationId xmlns:a16="http://schemas.microsoft.com/office/drawing/2014/main" id="{D3D89DD3-C572-4FAE-89F8-BD3960E28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203200</xdr:colOff>
      <xdr:row>71</xdr:row>
      <xdr:rowOff>12700</xdr:rowOff>
    </xdr:from>
    <xdr:to>
      <xdr:col>12</xdr:col>
      <xdr:colOff>117475</xdr:colOff>
      <xdr:row>98</xdr:row>
      <xdr:rowOff>92710</xdr:rowOff>
    </xdr:to>
    <xdr:graphicFrame macro="">
      <xdr:nvGraphicFramePr>
        <xdr:cNvPr id="7" name="Graphique 4">
          <a:extLst>
            <a:ext uri="{FF2B5EF4-FFF2-40B4-BE49-F238E27FC236}">
              <a16:creationId xmlns:a16="http://schemas.microsoft.com/office/drawing/2014/main" id="{7BD98020-FE65-4B7D-87DB-7BD779545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104</xdr:row>
      <xdr:rowOff>0</xdr:rowOff>
    </xdr:from>
    <xdr:to>
      <xdr:col>11</xdr:col>
      <xdr:colOff>4010025</xdr:colOff>
      <xdr:row>131</xdr:row>
      <xdr:rowOff>80010</xdr:rowOff>
    </xdr:to>
    <xdr:graphicFrame macro="">
      <xdr:nvGraphicFramePr>
        <xdr:cNvPr id="8" name="Graphique 4">
          <a:extLst>
            <a:ext uri="{FF2B5EF4-FFF2-40B4-BE49-F238E27FC236}">
              <a16:creationId xmlns:a16="http://schemas.microsoft.com/office/drawing/2014/main" id="{6ABEFB47-7E48-492D-89FC-A9D2E0B9AA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137</xdr:row>
      <xdr:rowOff>0</xdr:rowOff>
    </xdr:from>
    <xdr:to>
      <xdr:col>11</xdr:col>
      <xdr:colOff>4010025</xdr:colOff>
      <xdr:row>222</xdr:row>
      <xdr:rowOff>80010</xdr:rowOff>
    </xdr:to>
    <xdr:graphicFrame macro="">
      <xdr:nvGraphicFramePr>
        <xdr:cNvPr id="9" name="Graphique 4">
          <a:extLst>
            <a:ext uri="{FF2B5EF4-FFF2-40B4-BE49-F238E27FC236}">
              <a16:creationId xmlns:a16="http://schemas.microsoft.com/office/drawing/2014/main" id="{BC87D092-FA6C-426D-BA72-E64E3A44D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199390</xdr:colOff>
      <xdr:row>4</xdr:row>
      <xdr:rowOff>66039</xdr:rowOff>
    </xdr:from>
    <xdr:to>
      <xdr:col>11</xdr:col>
      <xdr:colOff>3993515</xdr:colOff>
      <xdr:row>31</xdr:row>
      <xdr:rowOff>142875</xdr:rowOff>
    </xdr:to>
    <xdr:graphicFrame macro="">
      <xdr:nvGraphicFramePr>
        <xdr:cNvPr id="2" name="Graphique 1">
          <a:extLst>
            <a:ext uri="{FF2B5EF4-FFF2-40B4-BE49-F238E27FC236}">
              <a16:creationId xmlns:a16="http://schemas.microsoft.com/office/drawing/2014/main" id="{2D411E61-1A6D-41E3-B27A-A656199C1F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215900</xdr:colOff>
      <xdr:row>38</xdr:row>
      <xdr:rowOff>88264</xdr:rowOff>
    </xdr:from>
    <xdr:to>
      <xdr:col>12</xdr:col>
      <xdr:colOff>133350</xdr:colOff>
      <xdr:row>62</xdr:row>
      <xdr:rowOff>133349</xdr:rowOff>
    </xdr:to>
    <xdr:graphicFrame macro="">
      <xdr:nvGraphicFramePr>
        <xdr:cNvPr id="3" name="Graphique 4">
          <a:extLst>
            <a:ext uri="{FF2B5EF4-FFF2-40B4-BE49-F238E27FC236}">
              <a16:creationId xmlns:a16="http://schemas.microsoft.com/office/drawing/2014/main" id="{B7FED770-6C39-4089-8883-393B115A4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196850</xdr:colOff>
      <xdr:row>71</xdr:row>
      <xdr:rowOff>12699</xdr:rowOff>
    </xdr:from>
    <xdr:to>
      <xdr:col>12</xdr:col>
      <xdr:colOff>123825</xdr:colOff>
      <xdr:row>93</xdr:row>
      <xdr:rowOff>104775</xdr:rowOff>
    </xdr:to>
    <xdr:graphicFrame macro="">
      <xdr:nvGraphicFramePr>
        <xdr:cNvPr id="4" name="Graphique 4">
          <a:extLst>
            <a:ext uri="{FF2B5EF4-FFF2-40B4-BE49-F238E27FC236}">
              <a16:creationId xmlns:a16="http://schemas.microsoft.com/office/drawing/2014/main" id="{22B361A4-2850-4250-9A3A-263DDA0A7B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103</xdr:row>
      <xdr:rowOff>161924</xdr:rowOff>
    </xdr:from>
    <xdr:to>
      <xdr:col>11</xdr:col>
      <xdr:colOff>4006850</xdr:colOff>
      <xdr:row>127</xdr:row>
      <xdr:rowOff>114299</xdr:rowOff>
    </xdr:to>
    <xdr:graphicFrame macro="">
      <xdr:nvGraphicFramePr>
        <xdr:cNvPr id="5" name="Graphique 4">
          <a:extLst>
            <a:ext uri="{FF2B5EF4-FFF2-40B4-BE49-F238E27FC236}">
              <a16:creationId xmlns:a16="http://schemas.microsoft.com/office/drawing/2014/main" id="{AA928909-82DC-42D7-9B09-FC8A53D30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137</xdr:row>
      <xdr:rowOff>0</xdr:rowOff>
    </xdr:from>
    <xdr:to>
      <xdr:col>11</xdr:col>
      <xdr:colOff>4010025</xdr:colOff>
      <xdr:row>222</xdr:row>
      <xdr:rowOff>80010</xdr:rowOff>
    </xdr:to>
    <xdr:graphicFrame macro="">
      <xdr:nvGraphicFramePr>
        <xdr:cNvPr id="6" name="Graphique 4">
          <a:extLst>
            <a:ext uri="{FF2B5EF4-FFF2-40B4-BE49-F238E27FC236}">
              <a16:creationId xmlns:a16="http://schemas.microsoft.com/office/drawing/2014/main" id="{27B79AD1-8EB9-451C-ACAF-BF5E64A311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14286</xdr:colOff>
      <xdr:row>64</xdr:row>
      <xdr:rowOff>76198</xdr:rowOff>
    </xdr:from>
    <xdr:to>
      <xdr:col>13</xdr:col>
      <xdr:colOff>0</xdr:colOff>
      <xdr:row>84</xdr:row>
      <xdr:rowOff>104775</xdr:rowOff>
    </xdr:to>
    <xdr:graphicFrame macro="">
      <xdr:nvGraphicFramePr>
        <xdr:cNvPr id="2" name="Graphique 1">
          <a:extLst>
            <a:ext uri="{FF2B5EF4-FFF2-40B4-BE49-F238E27FC236}">
              <a16:creationId xmlns:a16="http://schemas.microsoft.com/office/drawing/2014/main" id="{885DEA89-6884-40B9-BFEB-8424D99AE7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88</xdr:row>
      <xdr:rowOff>0</xdr:rowOff>
    </xdr:from>
    <xdr:to>
      <xdr:col>12</xdr:col>
      <xdr:colOff>747714</xdr:colOff>
      <xdr:row>108</xdr:row>
      <xdr:rowOff>28577</xdr:rowOff>
    </xdr:to>
    <xdr:graphicFrame macro="">
      <xdr:nvGraphicFramePr>
        <xdr:cNvPr id="3" name="Graphique 1">
          <a:extLst>
            <a:ext uri="{FF2B5EF4-FFF2-40B4-BE49-F238E27FC236}">
              <a16:creationId xmlns:a16="http://schemas.microsoft.com/office/drawing/2014/main" id="{E879972A-C53A-44A5-B274-3D5CD3E5E0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0</xdr:rowOff>
    </xdr:from>
    <xdr:to>
      <xdr:col>12</xdr:col>
      <xdr:colOff>747714</xdr:colOff>
      <xdr:row>132</xdr:row>
      <xdr:rowOff>28577</xdr:rowOff>
    </xdr:to>
    <xdr:graphicFrame macro="">
      <xdr:nvGraphicFramePr>
        <xdr:cNvPr id="4" name="Graphique 1">
          <a:extLst>
            <a:ext uri="{FF2B5EF4-FFF2-40B4-BE49-F238E27FC236}">
              <a16:creationId xmlns:a16="http://schemas.microsoft.com/office/drawing/2014/main" id="{EBB83AB9-A001-4B89-A309-BF0C964610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754380</xdr:colOff>
      <xdr:row>2</xdr:row>
      <xdr:rowOff>68580</xdr:rowOff>
    </xdr:from>
    <xdr:to>
      <xdr:col>12</xdr:col>
      <xdr:colOff>175260</xdr:colOff>
      <xdr:row>13</xdr:row>
      <xdr:rowOff>129540</xdr:rowOff>
    </xdr:to>
    <xdr:graphicFrame macro="">
      <xdr:nvGraphicFramePr>
        <xdr:cNvPr id="31" name="Graphique 30">
          <a:extLst>
            <a:ext uri="{FF2B5EF4-FFF2-40B4-BE49-F238E27FC236}">
              <a16:creationId xmlns:a16="http://schemas.microsoft.com/office/drawing/2014/main" id="{99E17101-0B96-4F41-B520-96BFB3175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15</xdr:row>
      <xdr:rowOff>0</xdr:rowOff>
    </xdr:from>
    <xdr:to>
      <xdr:col>12</xdr:col>
      <xdr:colOff>205740</xdr:colOff>
      <xdr:row>26</xdr:row>
      <xdr:rowOff>60960</xdr:rowOff>
    </xdr:to>
    <xdr:graphicFrame macro="">
      <xdr:nvGraphicFramePr>
        <xdr:cNvPr id="35" name="Graphique 34">
          <a:extLst>
            <a:ext uri="{FF2B5EF4-FFF2-40B4-BE49-F238E27FC236}">
              <a16:creationId xmlns:a16="http://schemas.microsoft.com/office/drawing/2014/main" id="{CFBBC0E3-C9E3-40FF-8BB4-472F833D6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27</xdr:row>
      <xdr:rowOff>0</xdr:rowOff>
    </xdr:from>
    <xdr:to>
      <xdr:col>12</xdr:col>
      <xdr:colOff>205740</xdr:colOff>
      <xdr:row>38</xdr:row>
      <xdr:rowOff>60960</xdr:rowOff>
    </xdr:to>
    <xdr:graphicFrame macro="">
      <xdr:nvGraphicFramePr>
        <xdr:cNvPr id="36" name="Graphique 35">
          <a:extLst>
            <a:ext uri="{FF2B5EF4-FFF2-40B4-BE49-F238E27FC236}">
              <a16:creationId xmlns:a16="http://schemas.microsoft.com/office/drawing/2014/main" id="{0A6448A4-1E9F-46D1-BA73-7AF1BC8F05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40</xdr:row>
      <xdr:rowOff>0</xdr:rowOff>
    </xdr:from>
    <xdr:to>
      <xdr:col>12</xdr:col>
      <xdr:colOff>205740</xdr:colOff>
      <xdr:row>51</xdr:row>
      <xdr:rowOff>45720</xdr:rowOff>
    </xdr:to>
    <xdr:graphicFrame macro="">
      <xdr:nvGraphicFramePr>
        <xdr:cNvPr id="37" name="Graphique 36">
          <a:extLst>
            <a:ext uri="{FF2B5EF4-FFF2-40B4-BE49-F238E27FC236}">
              <a16:creationId xmlns:a16="http://schemas.microsoft.com/office/drawing/2014/main" id="{6F22620A-05D9-4255-B597-2A793DEE97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52</xdr:row>
      <xdr:rowOff>0</xdr:rowOff>
    </xdr:from>
    <xdr:to>
      <xdr:col>12</xdr:col>
      <xdr:colOff>205740</xdr:colOff>
      <xdr:row>63</xdr:row>
      <xdr:rowOff>45720</xdr:rowOff>
    </xdr:to>
    <xdr:graphicFrame macro="">
      <xdr:nvGraphicFramePr>
        <xdr:cNvPr id="38" name="Graphique 37">
          <a:extLst>
            <a:ext uri="{FF2B5EF4-FFF2-40B4-BE49-F238E27FC236}">
              <a16:creationId xmlns:a16="http://schemas.microsoft.com/office/drawing/2014/main" id="{087C8452-8B1F-4AE9-8775-A520EC85D0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65</xdr:row>
      <xdr:rowOff>0</xdr:rowOff>
    </xdr:from>
    <xdr:to>
      <xdr:col>12</xdr:col>
      <xdr:colOff>205740</xdr:colOff>
      <xdr:row>76</xdr:row>
      <xdr:rowOff>45720</xdr:rowOff>
    </xdr:to>
    <xdr:graphicFrame macro="">
      <xdr:nvGraphicFramePr>
        <xdr:cNvPr id="39" name="Graphique 38">
          <a:extLst>
            <a:ext uri="{FF2B5EF4-FFF2-40B4-BE49-F238E27FC236}">
              <a16:creationId xmlns:a16="http://schemas.microsoft.com/office/drawing/2014/main" id="{40EE06B2-7689-402A-A65D-7EB00CAC39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78</xdr:row>
      <xdr:rowOff>0</xdr:rowOff>
    </xdr:from>
    <xdr:to>
      <xdr:col>12</xdr:col>
      <xdr:colOff>205740</xdr:colOff>
      <xdr:row>89</xdr:row>
      <xdr:rowOff>45720</xdr:rowOff>
    </xdr:to>
    <xdr:graphicFrame macro="">
      <xdr:nvGraphicFramePr>
        <xdr:cNvPr id="40" name="Graphique 39">
          <a:extLst>
            <a:ext uri="{FF2B5EF4-FFF2-40B4-BE49-F238E27FC236}">
              <a16:creationId xmlns:a16="http://schemas.microsoft.com/office/drawing/2014/main" id="{29B981EC-2907-4174-BA85-206A30395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91</xdr:row>
      <xdr:rowOff>0</xdr:rowOff>
    </xdr:from>
    <xdr:to>
      <xdr:col>12</xdr:col>
      <xdr:colOff>205740</xdr:colOff>
      <xdr:row>102</xdr:row>
      <xdr:rowOff>45720</xdr:rowOff>
    </xdr:to>
    <xdr:graphicFrame macro="">
      <xdr:nvGraphicFramePr>
        <xdr:cNvPr id="41" name="Graphique 40">
          <a:extLst>
            <a:ext uri="{FF2B5EF4-FFF2-40B4-BE49-F238E27FC236}">
              <a16:creationId xmlns:a16="http://schemas.microsoft.com/office/drawing/2014/main" id="{B2BAB7B4-833F-4952-8B3F-97C8521DFB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104</xdr:row>
      <xdr:rowOff>0</xdr:rowOff>
    </xdr:from>
    <xdr:to>
      <xdr:col>12</xdr:col>
      <xdr:colOff>205740</xdr:colOff>
      <xdr:row>115</xdr:row>
      <xdr:rowOff>45720</xdr:rowOff>
    </xdr:to>
    <xdr:graphicFrame macro="">
      <xdr:nvGraphicFramePr>
        <xdr:cNvPr id="42" name="Graphique 41">
          <a:extLst>
            <a:ext uri="{FF2B5EF4-FFF2-40B4-BE49-F238E27FC236}">
              <a16:creationId xmlns:a16="http://schemas.microsoft.com/office/drawing/2014/main" id="{4D69E344-6320-46B3-A6EA-036413E72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117</xdr:row>
      <xdr:rowOff>0</xdr:rowOff>
    </xdr:from>
    <xdr:to>
      <xdr:col>12</xdr:col>
      <xdr:colOff>205740</xdr:colOff>
      <xdr:row>128</xdr:row>
      <xdr:rowOff>45720</xdr:rowOff>
    </xdr:to>
    <xdr:graphicFrame macro="">
      <xdr:nvGraphicFramePr>
        <xdr:cNvPr id="43" name="Graphique 42">
          <a:extLst>
            <a:ext uri="{FF2B5EF4-FFF2-40B4-BE49-F238E27FC236}">
              <a16:creationId xmlns:a16="http://schemas.microsoft.com/office/drawing/2014/main" id="{26B6B8D8-347E-47BD-93A8-358DD4B83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130</xdr:row>
      <xdr:rowOff>0</xdr:rowOff>
    </xdr:from>
    <xdr:to>
      <xdr:col>12</xdr:col>
      <xdr:colOff>205740</xdr:colOff>
      <xdr:row>141</xdr:row>
      <xdr:rowOff>45720</xdr:rowOff>
    </xdr:to>
    <xdr:graphicFrame macro="">
      <xdr:nvGraphicFramePr>
        <xdr:cNvPr id="44" name="Graphique 43">
          <a:extLst>
            <a:ext uri="{FF2B5EF4-FFF2-40B4-BE49-F238E27FC236}">
              <a16:creationId xmlns:a16="http://schemas.microsoft.com/office/drawing/2014/main" id="{A993AE5E-809C-41D2-873F-EAA0C909D3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143</xdr:row>
      <xdr:rowOff>0</xdr:rowOff>
    </xdr:from>
    <xdr:to>
      <xdr:col>12</xdr:col>
      <xdr:colOff>205740</xdr:colOff>
      <xdr:row>154</xdr:row>
      <xdr:rowOff>45720</xdr:rowOff>
    </xdr:to>
    <xdr:graphicFrame macro="">
      <xdr:nvGraphicFramePr>
        <xdr:cNvPr id="45" name="Graphique 44">
          <a:extLst>
            <a:ext uri="{FF2B5EF4-FFF2-40B4-BE49-F238E27FC236}">
              <a16:creationId xmlns:a16="http://schemas.microsoft.com/office/drawing/2014/main" id="{E7333FBE-6C2C-4454-9237-C029151312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156</xdr:row>
      <xdr:rowOff>0</xdr:rowOff>
    </xdr:from>
    <xdr:to>
      <xdr:col>12</xdr:col>
      <xdr:colOff>205740</xdr:colOff>
      <xdr:row>167</xdr:row>
      <xdr:rowOff>45720</xdr:rowOff>
    </xdr:to>
    <xdr:graphicFrame macro="">
      <xdr:nvGraphicFramePr>
        <xdr:cNvPr id="6" name="Graphique 43">
          <a:extLst>
            <a:ext uri="{FF2B5EF4-FFF2-40B4-BE49-F238E27FC236}">
              <a16:creationId xmlns:a16="http://schemas.microsoft.com/office/drawing/2014/main" id="{CBAFE1AE-5E29-49E2-84B9-EC13914E84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169</xdr:row>
      <xdr:rowOff>0</xdr:rowOff>
    </xdr:from>
    <xdr:to>
      <xdr:col>12</xdr:col>
      <xdr:colOff>205740</xdr:colOff>
      <xdr:row>180</xdr:row>
      <xdr:rowOff>45720</xdr:rowOff>
    </xdr:to>
    <xdr:graphicFrame macro="">
      <xdr:nvGraphicFramePr>
        <xdr:cNvPr id="60" name="Graphique 43">
          <a:extLst>
            <a:ext uri="{FF2B5EF4-FFF2-40B4-BE49-F238E27FC236}">
              <a16:creationId xmlns:a16="http://schemas.microsoft.com/office/drawing/2014/main" id="{C119510E-2CBE-4B95-9FA2-328110C89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685800</xdr:colOff>
      <xdr:row>182</xdr:row>
      <xdr:rowOff>19050</xdr:rowOff>
    </xdr:from>
    <xdr:to>
      <xdr:col>12</xdr:col>
      <xdr:colOff>129540</xdr:colOff>
      <xdr:row>193</xdr:row>
      <xdr:rowOff>64770</xdr:rowOff>
    </xdr:to>
    <xdr:graphicFrame macro="">
      <xdr:nvGraphicFramePr>
        <xdr:cNvPr id="61" name="Graphique 43">
          <a:extLst>
            <a:ext uri="{FF2B5EF4-FFF2-40B4-BE49-F238E27FC236}">
              <a16:creationId xmlns:a16="http://schemas.microsoft.com/office/drawing/2014/main" id="{1A418F65-6716-4714-8CCE-5E0D3B3453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657225</xdr:colOff>
      <xdr:row>194</xdr:row>
      <xdr:rowOff>180975</xdr:rowOff>
    </xdr:from>
    <xdr:to>
      <xdr:col>12</xdr:col>
      <xdr:colOff>100965</xdr:colOff>
      <xdr:row>206</xdr:row>
      <xdr:rowOff>36195</xdr:rowOff>
    </xdr:to>
    <xdr:graphicFrame macro="">
      <xdr:nvGraphicFramePr>
        <xdr:cNvPr id="62" name="Graphique 43">
          <a:extLst>
            <a:ext uri="{FF2B5EF4-FFF2-40B4-BE49-F238E27FC236}">
              <a16:creationId xmlns:a16="http://schemas.microsoft.com/office/drawing/2014/main" id="{F75C8380-97CD-473F-B8D9-5987D35B45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666750</xdr:colOff>
      <xdr:row>207</xdr:row>
      <xdr:rowOff>180975</xdr:rowOff>
    </xdr:from>
    <xdr:to>
      <xdr:col>12</xdr:col>
      <xdr:colOff>110490</xdr:colOff>
      <xdr:row>219</xdr:row>
      <xdr:rowOff>36195</xdr:rowOff>
    </xdr:to>
    <xdr:graphicFrame macro="">
      <xdr:nvGraphicFramePr>
        <xdr:cNvPr id="63" name="Graphique 43">
          <a:extLst>
            <a:ext uri="{FF2B5EF4-FFF2-40B4-BE49-F238E27FC236}">
              <a16:creationId xmlns:a16="http://schemas.microsoft.com/office/drawing/2014/main" id="{8F278DD3-7BC3-4B5B-ADAE-80903A5476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221</xdr:row>
      <xdr:rowOff>0</xdr:rowOff>
    </xdr:from>
    <xdr:to>
      <xdr:col>12</xdr:col>
      <xdr:colOff>205740</xdr:colOff>
      <xdr:row>232</xdr:row>
      <xdr:rowOff>45720</xdr:rowOff>
    </xdr:to>
    <xdr:graphicFrame macro="">
      <xdr:nvGraphicFramePr>
        <xdr:cNvPr id="64" name="Graphique 43">
          <a:extLst>
            <a:ext uri="{FF2B5EF4-FFF2-40B4-BE49-F238E27FC236}">
              <a16:creationId xmlns:a16="http://schemas.microsoft.com/office/drawing/2014/main" id="{97878AEA-4513-4DEE-A6BD-FB2AB268B5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234</xdr:row>
      <xdr:rowOff>0</xdr:rowOff>
    </xdr:from>
    <xdr:to>
      <xdr:col>12</xdr:col>
      <xdr:colOff>205740</xdr:colOff>
      <xdr:row>245</xdr:row>
      <xdr:rowOff>45720</xdr:rowOff>
    </xdr:to>
    <xdr:graphicFrame macro="">
      <xdr:nvGraphicFramePr>
        <xdr:cNvPr id="65" name="Graphique 43">
          <a:extLst>
            <a:ext uri="{FF2B5EF4-FFF2-40B4-BE49-F238E27FC236}">
              <a16:creationId xmlns:a16="http://schemas.microsoft.com/office/drawing/2014/main" id="{FEF7E409-185B-4CB7-A4B6-5319CD0B5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247</xdr:row>
      <xdr:rowOff>0</xdr:rowOff>
    </xdr:from>
    <xdr:to>
      <xdr:col>12</xdr:col>
      <xdr:colOff>205740</xdr:colOff>
      <xdr:row>258</xdr:row>
      <xdr:rowOff>45720</xdr:rowOff>
    </xdr:to>
    <xdr:graphicFrame macro="">
      <xdr:nvGraphicFramePr>
        <xdr:cNvPr id="66" name="Graphique 43">
          <a:extLst>
            <a:ext uri="{FF2B5EF4-FFF2-40B4-BE49-F238E27FC236}">
              <a16:creationId xmlns:a16="http://schemas.microsoft.com/office/drawing/2014/main" id="{77B6BF0A-9AC8-4765-8020-E015F0C397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260</xdr:row>
      <xdr:rowOff>0</xdr:rowOff>
    </xdr:from>
    <xdr:to>
      <xdr:col>12</xdr:col>
      <xdr:colOff>205740</xdr:colOff>
      <xdr:row>271</xdr:row>
      <xdr:rowOff>45720</xdr:rowOff>
    </xdr:to>
    <xdr:graphicFrame macro="">
      <xdr:nvGraphicFramePr>
        <xdr:cNvPr id="67" name="Graphique 43">
          <a:extLst>
            <a:ext uri="{FF2B5EF4-FFF2-40B4-BE49-F238E27FC236}">
              <a16:creationId xmlns:a16="http://schemas.microsoft.com/office/drawing/2014/main" id="{A56D9418-1208-488C-9D03-ED6953079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273</xdr:row>
      <xdr:rowOff>0</xdr:rowOff>
    </xdr:from>
    <xdr:to>
      <xdr:col>12</xdr:col>
      <xdr:colOff>205740</xdr:colOff>
      <xdr:row>284</xdr:row>
      <xdr:rowOff>45720</xdr:rowOff>
    </xdr:to>
    <xdr:graphicFrame macro="">
      <xdr:nvGraphicFramePr>
        <xdr:cNvPr id="68" name="Graphique 43">
          <a:extLst>
            <a:ext uri="{FF2B5EF4-FFF2-40B4-BE49-F238E27FC236}">
              <a16:creationId xmlns:a16="http://schemas.microsoft.com/office/drawing/2014/main" id="{81102D09-A5F7-460F-ACFA-DA30A619C8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286</xdr:row>
      <xdr:rowOff>0</xdr:rowOff>
    </xdr:from>
    <xdr:to>
      <xdr:col>12</xdr:col>
      <xdr:colOff>205740</xdr:colOff>
      <xdr:row>297</xdr:row>
      <xdr:rowOff>45720</xdr:rowOff>
    </xdr:to>
    <xdr:graphicFrame macro="">
      <xdr:nvGraphicFramePr>
        <xdr:cNvPr id="69" name="Graphique 43">
          <a:extLst>
            <a:ext uri="{FF2B5EF4-FFF2-40B4-BE49-F238E27FC236}">
              <a16:creationId xmlns:a16="http://schemas.microsoft.com/office/drawing/2014/main" id="{DA13D93C-B17F-481A-9C5A-762BC17939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299</xdr:row>
      <xdr:rowOff>0</xdr:rowOff>
    </xdr:from>
    <xdr:to>
      <xdr:col>12</xdr:col>
      <xdr:colOff>205740</xdr:colOff>
      <xdr:row>310</xdr:row>
      <xdr:rowOff>45720</xdr:rowOff>
    </xdr:to>
    <xdr:graphicFrame macro="">
      <xdr:nvGraphicFramePr>
        <xdr:cNvPr id="70" name="Graphique 43">
          <a:extLst>
            <a:ext uri="{FF2B5EF4-FFF2-40B4-BE49-F238E27FC236}">
              <a16:creationId xmlns:a16="http://schemas.microsoft.com/office/drawing/2014/main" id="{CBDCC955-A69E-42D7-953A-87467F22D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312</xdr:row>
      <xdr:rowOff>0</xdr:rowOff>
    </xdr:from>
    <xdr:to>
      <xdr:col>12</xdr:col>
      <xdr:colOff>205740</xdr:colOff>
      <xdr:row>323</xdr:row>
      <xdr:rowOff>45720</xdr:rowOff>
    </xdr:to>
    <xdr:graphicFrame macro="">
      <xdr:nvGraphicFramePr>
        <xdr:cNvPr id="71" name="Graphique 43">
          <a:extLst>
            <a:ext uri="{FF2B5EF4-FFF2-40B4-BE49-F238E27FC236}">
              <a16:creationId xmlns:a16="http://schemas.microsoft.com/office/drawing/2014/main" id="{CB205A56-4FAB-4EFA-AB46-F049D5C4D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325</xdr:row>
      <xdr:rowOff>0</xdr:rowOff>
    </xdr:from>
    <xdr:to>
      <xdr:col>12</xdr:col>
      <xdr:colOff>205740</xdr:colOff>
      <xdr:row>336</xdr:row>
      <xdr:rowOff>45720</xdr:rowOff>
    </xdr:to>
    <xdr:graphicFrame macro="">
      <xdr:nvGraphicFramePr>
        <xdr:cNvPr id="72" name="Graphique 43">
          <a:extLst>
            <a:ext uri="{FF2B5EF4-FFF2-40B4-BE49-F238E27FC236}">
              <a16:creationId xmlns:a16="http://schemas.microsoft.com/office/drawing/2014/main" id="{7E43B1F3-AD8E-4C1C-9470-854EC62CCE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338</xdr:row>
      <xdr:rowOff>0</xdr:rowOff>
    </xdr:from>
    <xdr:to>
      <xdr:col>12</xdr:col>
      <xdr:colOff>205740</xdr:colOff>
      <xdr:row>349</xdr:row>
      <xdr:rowOff>45720</xdr:rowOff>
    </xdr:to>
    <xdr:graphicFrame macro="">
      <xdr:nvGraphicFramePr>
        <xdr:cNvPr id="73" name="Graphique 43">
          <a:extLst>
            <a:ext uri="{FF2B5EF4-FFF2-40B4-BE49-F238E27FC236}">
              <a16:creationId xmlns:a16="http://schemas.microsoft.com/office/drawing/2014/main" id="{F0E5EB8A-6F9F-4168-AD68-E65D7564AD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742950</xdr:colOff>
      <xdr:row>351</xdr:row>
      <xdr:rowOff>0</xdr:rowOff>
    </xdr:from>
    <xdr:to>
      <xdr:col>12</xdr:col>
      <xdr:colOff>186690</xdr:colOff>
      <xdr:row>362</xdr:row>
      <xdr:rowOff>45720</xdr:rowOff>
    </xdr:to>
    <xdr:graphicFrame macro="">
      <xdr:nvGraphicFramePr>
        <xdr:cNvPr id="74" name="Graphique 43">
          <a:extLst>
            <a:ext uri="{FF2B5EF4-FFF2-40B4-BE49-F238E27FC236}">
              <a16:creationId xmlns:a16="http://schemas.microsoft.com/office/drawing/2014/main" id="{8C670ACF-1B62-4E18-AB89-B585160AC9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364</xdr:row>
      <xdr:rowOff>0</xdr:rowOff>
    </xdr:from>
    <xdr:to>
      <xdr:col>12</xdr:col>
      <xdr:colOff>205740</xdr:colOff>
      <xdr:row>375</xdr:row>
      <xdr:rowOff>45720</xdr:rowOff>
    </xdr:to>
    <xdr:graphicFrame macro="">
      <xdr:nvGraphicFramePr>
        <xdr:cNvPr id="75" name="Graphique 43">
          <a:extLst>
            <a:ext uri="{FF2B5EF4-FFF2-40B4-BE49-F238E27FC236}">
              <a16:creationId xmlns:a16="http://schemas.microsoft.com/office/drawing/2014/main" id="{51935550-2C40-4184-8501-CB0DAC1141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377</xdr:row>
      <xdr:rowOff>0</xdr:rowOff>
    </xdr:from>
    <xdr:to>
      <xdr:col>12</xdr:col>
      <xdr:colOff>205740</xdr:colOff>
      <xdr:row>388</xdr:row>
      <xdr:rowOff>45720</xdr:rowOff>
    </xdr:to>
    <xdr:graphicFrame macro="">
      <xdr:nvGraphicFramePr>
        <xdr:cNvPr id="76" name="Graphique 43">
          <a:extLst>
            <a:ext uri="{FF2B5EF4-FFF2-40B4-BE49-F238E27FC236}">
              <a16:creationId xmlns:a16="http://schemas.microsoft.com/office/drawing/2014/main" id="{E75213D1-FCE9-4E01-B027-1506086F2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0</xdr:colOff>
      <xdr:row>390</xdr:row>
      <xdr:rowOff>0</xdr:rowOff>
    </xdr:from>
    <xdr:to>
      <xdr:col>12</xdr:col>
      <xdr:colOff>205740</xdr:colOff>
      <xdr:row>401</xdr:row>
      <xdr:rowOff>45720</xdr:rowOff>
    </xdr:to>
    <xdr:graphicFrame macro="">
      <xdr:nvGraphicFramePr>
        <xdr:cNvPr id="77" name="Graphique 43">
          <a:extLst>
            <a:ext uri="{FF2B5EF4-FFF2-40B4-BE49-F238E27FC236}">
              <a16:creationId xmlns:a16="http://schemas.microsoft.com/office/drawing/2014/main" id="{C94B9169-095C-49EE-B6A3-E5F05905D7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xdr:col>
      <xdr:colOff>0</xdr:colOff>
      <xdr:row>403</xdr:row>
      <xdr:rowOff>0</xdr:rowOff>
    </xdr:from>
    <xdr:to>
      <xdr:col>12</xdr:col>
      <xdr:colOff>205740</xdr:colOff>
      <xdr:row>414</xdr:row>
      <xdr:rowOff>45720</xdr:rowOff>
    </xdr:to>
    <xdr:graphicFrame macro="">
      <xdr:nvGraphicFramePr>
        <xdr:cNvPr id="78" name="Graphique 43">
          <a:extLst>
            <a:ext uri="{FF2B5EF4-FFF2-40B4-BE49-F238E27FC236}">
              <a16:creationId xmlns:a16="http://schemas.microsoft.com/office/drawing/2014/main" id="{599751DF-3C66-4172-B57F-4AB94D652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0</xdr:colOff>
      <xdr:row>416</xdr:row>
      <xdr:rowOff>0</xdr:rowOff>
    </xdr:from>
    <xdr:to>
      <xdr:col>12</xdr:col>
      <xdr:colOff>205740</xdr:colOff>
      <xdr:row>427</xdr:row>
      <xdr:rowOff>45720</xdr:rowOff>
    </xdr:to>
    <xdr:graphicFrame macro="">
      <xdr:nvGraphicFramePr>
        <xdr:cNvPr id="79" name="Graphique 43">
          <a:extLst>
            <a:ext uri="{FF2B5EF4-FFF2-40B4-BE49-F238E27FC236}">
              <a16:creationId xmlns:a16="http://schemas.microsoft.com/office/drawing/2014/main" id="{7923B1C2-2D9F-4995-B708-95868F6AF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5</xdr:col>
      <xdr:colOff>0</xdr:colOff>
      <xdr:row>429</xdr:row>
      <xdr:rowOff>0</xdr:rowOff>
    </xdr:from>
    <xdr:to>
      <xdr:col>12</xdr:col>
      <xdr:colOff>205740</xdr:colOff>
      <xdr:row>440</xdr:row>
      <xdr:rowOff>45720</xdr:rowOff>
    </xdr:to>
    <xdr:graphicFrame macro="">
      <xdr:nvGraphicFramePr>
        <xdr:cNvPr id="80" name="Graphique 43">
          <a:extLst>
            <a:ext uri="{FF2B5EF4-FFF2-40B4-BE49-F238E27FC236}">
              <a16:creationId xmlns:a16="http://schemas.microsoft.com/office/drawing/2014/main" id="{1BA6A13F-EDF5-447F-9A18-B20D1048D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5</xdr:col>
      <xdr:colOff>0</xdr:colOff>
      <xdr:row>442</xdr:row>
      <xdr:rowOff>0</xdr:rowOff>
    </xdr:from>
    <xdr:to>
      <xdr:col>12</xdr:col>
      <xdr:colOff>205740</xdr:colOff>
      <xdr:row>453</xdr:row>
      <xdr:rowOff>45720</xdr:rowOff>
    </xdr:to>
    <xdr:graphicFrame macro="">
      <xdr:nvGraphicFramePr>
        <xdr:cNvPr id="81" name="Graphique 43">
          <a:extLst>
            <a:ext uri="{FF2B5EF4-FFF2-40B4-BE49-F238E27FC236}">
              <a16:creationId xmlns:a16="http://schemas.microsoft.com/office/drawing/2014/main" id="{6F5F12F8-75D7-48E5-A181-C03864F73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xdr:col>
      <xdr:colOff>0</xdr:colOff>
      <xdr:row>455</xdr:row>
      <xdr:rowOff>0</xdr:rowOff>
    </xdr:from>
    <xdr:to>
      <xdr:col>12</xdr:col>
      <xdr:colOff>205740</xdr:colOff>
      <xdr:row>466</xdr:row>
      <xdr:rowOff>45720</xdr:rowOff>
    </xdr:to>
    <xdr:graphicFrame macro="">
      <xdr:nvGraphicFramePr>
        <xdr:cNvPr id="82" name="Graphique 43">
          <a:extLst>
            <a:ext uri="{FF2B5EF4-FFF2-40B4-BE49-F238E27FC236}">
              <a16:creationId xmlns:a16="http://schemas.microsoft.com/office/drawing/2014/main" id="{EB1AB77A-02F5-4083-A477-F81A7CCC7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xdr:col>
      <xdr:colOff>0</xdr:colOff>
      <xdr:row>468</xdr:row>
      <xdr:rowOff>0</xdr:rowOff>
    </xdr:from>
    <xdr:to>
      <xdr:col>12</xdr:col>
      <xdr:colOff>205740</xdr:colOff>
      <xdr:row>479</xdr:row>
      <xdr:rowOff>45720</xdr:rowOff>
    </xdr:to>
    <xdr:graphicFrame macro="">
      <xdr:nvGraphicFramePr>
        <xdr:cNvPr id="83" name="Graphique 43">
          <a:extLst>
            <a:ext uri="{FF2B5EF4-FFF2-40B4-BE49-F238E27FC236}">
              <a16:creationId xmlns:a16="http://schemas.microsoft.com/office/drawing/2014/main" id="{0F55212D-0850-45A0-8E01-215BD329F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xdr:col>
      <xdr:colOff>0</xdr:colOff>
      <xdr:row>481</xdr:row>
      <xdr:rowOff>0</xdr:rowOff>
    </xdr:from>
    <xdr:to>
      <xdr:col>12</xdr:col>
      <xdr:colOff>205740</xdr:colOff>
      <xdr:row>492</xdr:row>
      <xdr:rowOff>45720</xdr:rowOff>
    </xdr:to>
    <xdr:graphicFrame macro="">
      <xdr:nvGraphicFramePr>
        <xdr:cNvPr id="84" name="Graphique 43">
          <a:extLst>
            <a:ext uri="{FF2B5EF4-FFF2-40B4-BE49-F238E27FC236}">
              <a16:creationId xmlns:a16="http://schemas.microsoft.com/office/drawing/2014/main" id="{50A81F51-23A3-439D-878B-5A00834B9E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xdr:col>
      <xdr:colOff>0</xdr:colOff>
      <xdr:row>494</xdr:row>
      <xdr:rowOff>0</xdr:rowOff>
    </xdr:from>
    <xdr:to>
      <xdr:col>12</xdr:col>
      <xdr:colOff>205740</xdr:colOff>
      <xdr:row>505</xdr:row>
      <xdr:rowOff>188595</xdr:rowOff>
    </xdr:to>
    <xdr:graphicFrame macro="">
      <xdr:nvGraphicFramePr>
        <xdr:cNvPr id="85" name="Graphique 43">
          <a:extLst>
            <a:ext uri="{FF2B5EF4-FFF2-40B4-BE49-F238E27FC236}">
              <a16:creationId xmlns:a16="http://schemas.microsoft.com/office/drawing/2014/main" id="{D3B2B191-65FD-461E-85AB-9A4604BA0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xdr:col>
      <xdr:colOff>0</xdr:colOff>
      <xdr:row>507</xdr:row>
      <xdr:rowOff>0</xdr:rowOff>
    </xdr:from>
    <xdr:to>
      <xdr:col>12</xdr:col>
      <xdr:colOff>205740</xdr:colOff>
      <xdr:row>518</xdr:row>
      <xdr:rowOff>188595</xdr:rowOff>
    </xdr:to>
    <xdr:graphicFrame macro="">
      <xdr:nvGraphicFramePr>
        <xdr:cNvPr id="86" name="Graphique 43">
          <a:extLst>
            <a:ext uri="{FF2B5EF4-FFF2-40B4-BE49-F238E27FC236}">
              <a16:creationId xmlns:a16="http://schemas.microsoft.com/office/drawing/2014/main" id="{5F9B89F7-E525-491A-9F75-F3C8B10A62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0</xdr:colOff>
      <xdr:row>520</xdr:row>
      <xdr:rowOff>0</xdr:rowOff>
    </xdr:from>
    <xdr:to>
      <xdr:col>12</xdr:col>
      <xdr:colOff>205740</xdr:colOff>
      <xdr:row>531</xdr:row>
      <xdr:rowOff>188595</xdr:rowOff>
    </xdr:to>
    <xdr:graphicFrame macro="">
      <xdr:nvGraphicFramePr>
        <xdr:cNvPr id="87" name="Graphique 43">
          <a:extLst>
            <a:ext uri="{FF2B5EF4-FFF2-40B4-BE49-F238E27FC236}">
              <a16:creationId xmlns:a16="http://schemas.microsoft.com/office/drawing/2014/main" id="{E78666B3-4ABE-4BF9-8DE2-DFAD105B8C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0</xdr:colOff>
      <xdr:row>533</xdr:row>
      <xdr:rowOff>0</xdr:rowOff>
    </xdr:from>
    <xdr:to>
      <xdr:col>12</xdr:col>
      <xdr:colOff>205740</xdr:colOff>
      <xdr:row>544</xdr:row>
      <xdr:rowOff>188595</xdr:rowOff>
    </xdr:to>
    <xdr:graphicFrame macro="">
      <xdr:nvGraphicFramePr>
        <xdr:cNvPr id="88" name="Graphique 43">
          <a:extLst>
            <a:ext uri="{FF2B5EF4-FFF2-40B4-BE49-F238E27FC236}">
              <a16:creationId xmlns:a16="http://schemas.microsoft.com/office/drawing/2014/main" id="{1AC11066-FA06-4E2A-A0C6-02FD28DBE4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xdr:col>
      <xdr:colOff>0</xdr:colOff>
      <xdr:row>546</xdr:row>
      <xdr:rowOff>0</xdr:rowOff>
    </xdr:from>
    <xdr:to>
      <xdr:col>12</xdr:col>
      <xdr:colOff>205740</xdr:colOff>
      <xdr:row>557</xdr:row>
      <xdr:rowOff>188595</xdr:rowOff>
    </xdr:to>
    <xdr:graphicFrame macro="">
      <xdr:nvGraphicFramePr>
        <xdr:cNvPr id="89" name="Graphique 43">
          <a:extLst>
            <a:ext uri="{FF2B5EF4-FFF2-40B4-BE49-F238E27FC236}">
              <a16:creationId xmlns:a16="http://schemas.microsoft.com/office/drawing/2014/main" id="{C9A3AB42-D7AB-4551-891C-168E3709D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0</xdr:colOff>
      <xdr:row>559</xdr:row>
      <xdr:rowOff>0</xdr:rowOff>
    </xdr:from>
    <xdr:to>
      <xdr:col>12</xdr:col>
      <xdr:colOff>205740</xdr:colOff>
      <xdr:row>570</xdr:row>
      <xdr:rowOff>188595</xdr:rowOff>
    </xdr:to>
    <xdr:graphicFrame macro="">
      <xdr:nvGraphicFramePr>
        <xdr:cNvPr id="90" name="Graphique 43">
          <a:extLst>
            <a:ext uri="{FF2B5EF4-FFF2-40B4-BE49-F238E27FC236}">
              <a16:creationId xmlns:a16="http://schemas.microsoft.com/office/drawing/2014/main" id="{9646D9B9-86F9-4886-9CD4-C8F67A591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xdr:col>
      <xdr:colOff>0</xdr:colOff>
      <xdr:row>572</xdr:row>
      <xdr:rowOff>0</xdr:rowOff>
    </xdr:from>
    <xdr:to>
      <xdr:col>12</xdr:col>
      <xdr:colOff>205740</xdr:colOff>
      <xdr:row>583</xdr:row>
      <xdr:rowOff>188595</xdr:rowOff>
    </xdr:to>
    <xdr:graphicFrame macro="">
      <xdr:nvGraphicFramePr>
        <xdr:cNvPr id="91" name="Graphique 43">
          <a:extLst>
            <a:ext uri="{FF2B5EF4-FFF2-40B4-BE49-F238E27FC236}">
              <a16:creationId xmlns:a16="http://schemas.microsoft.com/office/drawing/2014/main" id="{98E1970C-05DA-4746-A083-85996AAAE7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xdr:col>
      <xdr:colOff>0</xdr:colOff>
      <xdr:row>585</xdr:row>
      <xdr:rowOff>0</xdr:rowOff>
    </xdr:from>
    <xdr:to>
      <xdr:col>12</xdr:col>
      <xdr:colOff>205740</xdr:colOff>
      <xdr:row>596</xdr:row>
      <xdr:rowOff>188595</xdr:rowOff>
    </xdr:to>
    <xdr:graphicFrame macro="">
      <xdr:nvGraphicFramePr>
        <xdr:cNvPr id="92" name="Graphique 43">
          <a:extLst>
            <a:ext uri="{FF2B5EF4-FFF2-40B4-BE49-F238E27FC236}">
              <a16:creationId xmlns:a16="http://schemas.microsoft.com/office/drawing/2014/main" id="{42C23E57-0756-4793-BBCA-A6B273DCA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xdr:col>
      <xdr:colOff>0</xdr:colOff>
      <xdr:row>598</xdr:row>
      <xdr:rowOff>0</xdr:rowOff>
    </xdr:from>
    <xdr:to>
      <xdr:col>12</xdr:col>
      <xdr:colOff>205740</xdr:colOff>
      <xdr:row>609</xdr:row>
      <xdr:rowOff>188595</xdr:rowOff>
    </xdr:to>
    <xdr:graphicFrame macro="">
      <xdr:nvGraphicFramePr>
        <xdr:cNvPr id="93" name="Graphique 43">
          <a:extLst>
            <a:ext uri="{FF2B5EF4-FFF2-40B4-BE49-F238E27FC236}">
              <a16:creationId xmlns:a16="http://schemas.microsoft.com/office/drawing/2014/main" id="{DBBC6BB6-E649-4384-B308-24917F91C6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2"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0.39367</cdr:x>
      <cdr:y>0.01682</cdr:y>
    </cdr:from>
    <cdr:to>
      <cdr:x>0.55945</cdr:x>
      <cdr:y>0.32451</cdr:y>
    </cdr:to>
    <cdr:sp macro="" textlink="">
      <cdr:nvSpPr>
        <cdr:cNvPr id="3"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71811" y="38515"/>
          <a:ext cx="914588" cy="7045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0.40443</cdr:y>
    </cdr:from>
    <cdr:to>
      <cdr:x>0.56407</cdr:x>
      <cdr:y>0.59441</cdr:y>
    </cdr:to>
    <cdr:sp macro="" textlink="">
      <cdr:nvSpPr>
        <cdr:cNvPr id="4"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3266440" y="881380"/>
          <a:ext cx="154940" cy="414020"/>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0.39607</cdr:x>
      <cdr:y>0.36247</cdr:y>
    </cdr:from>
    <cdr:to>
      <cdr:x>0.55855</cdr:x>
      <cdr:y>0.58275</cdr:y>
    </cdr:to>
    <cdr:sp macro="" textlink="">
      <cdr:nvSpPr>
        <cdr:cNvPr id="5"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233362" y="789940"/>
          <a:ext cx="91618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0.38122</cdr:x>
      <cdr:y>0.73427</cdr:y>
    </cdr:from>
    <cdr:to>
      <cdr:x>0.54802</cdr:x>
      <cdr:y>0.95455</cdr:y>
    </cdr:to>
    <cdr:sp macro="" textlink="">
      <cdr:nvSpPr>
        <cdr:cNvPr id="6"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103120" y="1681339"/>
          <a:ext cx="920241" cy="5043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7"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7.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2"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0.40054</cdr:x>
      <cdr:y>0.0085</cdr:y>
    </cdr:from>
    <cdr:to>
      <cdr:x>0.56632</cdr:x>
      <cdr:y>0.31619</cdr:y>
    </cdr:to>
    <cdr:sp macro="" textlink="">
      <cdr:nvSpPr>
        <cdr:cNvPr id="3"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218871" y="19465"/>
          <a:ext cx="918378" cy="7045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0.40443</cdr:y>
    </cdr:from>
    <cdr:to>
      <cdr:x>0.56407</cdr:x>
      <cdr:y>0.59441</cdr:y>
    </cdr:to>
    <cdr:sp macro="" textlink="">
      <cdr:nvSpPr>
        <cdr:cNvPr id="4"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3266440" y="881380"/>
          <a:ext cx="154940" cy="414020"/>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0.39607</cdr:x>
      <cdr:y>0.36247</cdr:y>
    </cdr:from>
    <cdr:to>
      <cdr:x>0.55855</cdr:x>
      <cdr:y>0.58275</cdr:y>
    </cdr:to>
    <cdr:sp macro="" textlink="">
      <cdr:nvSpPr>
        <cdr:cNvPr id="5"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233362" y="789940"/>
          <a:ext cx="91618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6"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7"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8.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0.40608</cdr:x>
      <cdr:y>0</cdr:y>
    </cdr:from>
    <cdr:to>
      <cdr:x>0.57186</cdr:x>
      <cdr:y>0.30768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249571" y="0"/>
          <a:ext cx="918378" cy="7045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0.40443</cdr:y>
    </cdr:from>
    <cdr:to>
      <cdr:x>0.56407</cdr:x>
      <cdr:y>0.59441</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3266440" y="881380"/>
          <a:ext cx="154940" cy="414020"/>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0.39607</cdr:x>
      <cdr:y>0.36247</cdr:y>
    </cdr:from>
    <cdr:to>
      <cdr:x>0.55855</cdr:x>
      <cdr:y>0.58275</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233362" y="789940"/>
          <a:ext cx="91618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9.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2"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0.40226</cdr:x>
      <cdr:y>0.00847</cdr:y>
    </cdr:from>
    <cdr:to>
      <cdr:x>0.56804</cdr:x>
      <cdr:y>0.31616</cdr:y>
    </cdr:to>
    <cdr:sp macro="" textlink="">
      <cdr:nvSpPr>
        <cdr:cNvPr id="3"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228396" y="1934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0.40443</cdr:y>
    </cdr:from>
    <cdr:to>
      <cdr:x>0.56407</cdr:x>
      <cdr:y>0.59441</cdr:y>
    </cdr:to>
    <cdr:sp macro="" textlink="">
      <cdr:nvSpPr>
        <cdr:cNvPr id="4"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3266440" y="881380"/>
          <a:ext cx="154940" cy="414020"/>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0.39607</cdr:x>
      <cdr:y>0.36247</cdr:y>
    </cdr:from>
    <cdr:to>
      <cdr:x>0.55855</cdr:x>
      <cdr:y>0.58275</cdr:y>
    </cdr:to>
    <cdr:sp macro="" textlink="">
      <cdr:nvSpPr>
        <cdr:cNvPr id="5"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233362" y="789940"/>
          <a:ext cx="91618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6"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7"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10.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2"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0.39194</cdr:x>
      <cdr:y>0.02098</cdr:y>
    </cdr:from>
    <cdr:to>
      <cdr:x>0.55772</cdr:x>
      <cdr:y>0.32867</cdr:y>
    </cdr:to>
    <cdr:sp macro="" textlink="">
      <cdr:nvSpPr>
        <cdr:cNvPr id="3"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302655" y="46042"/>
          <a:ext cx="973945" cy="6752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0.40443</cdr:y>
    </cdr:from>
    <cdr:to>
      <cdr:x>0.56407</cdr:x>
      <cdr:y>0.59441</cdr:y>
    </cdr:to>
    <cdr:sp macro="" textlink="">
      <cdr:nvSpPr>
        <cdr:cNvPr id="4"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3266440" y="881380"/>
          <a:ext cx="154940" cy="414020"/>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0.39607</cdr:x>
      <cdr:y>0.36247</cdr:y>
    </cdr:from>
    <cdr:to>
      <cdr:x>0.55855</cdr:x>
      <cdr:y>0.58275</cdr:y>
    </cdr:to>
    <cdr:sp macro="" textlink="">
      <cdr:nvSpPr>
        <cdr:cNvPr id="5"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233362" y="789940"/>
          <a:ext cx="91618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6"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7"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11.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2"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0.39194</cdr:x>
      <cdr:y>0.02098</cdr:y>
    </cdr:from>
    <cdr:to>
      <cdr:x>0.55772</cdr:x>
      <cdr:y>0.32867</cdr:y>
    </cdr:to>
    <cdr:sp macro="" textlink="">
      <cdr:nvSpPr>
        <cdr:cNvPr id="3"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302655" y="46042"/>
          <a:ext cx="973945" cy="6752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0.40443</cdr:y>
    </cdr:from>
    <cdr:to>
      <cdr:x>0.56407</cdr:x>
      <cdr:y>0.59441</cdr:y>
    </cdr:to>
    <cdr:sp macro="" textlink="">
      <cdr:nvSpPr>
        <cdr:cNvPr id="4"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3266440" y="881380"/>
          <a:ext cx="154940" cy="414020"/>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0.39607</cdr:x>
      <cdr:y>0.36247</cdr:y>
    </cdr:from>
    <cdr:to>
      <cdr:x>0.55855</cdr:x>
      <cdr:y>0.58275</cdr:y>
    </cdr:to>
    <cdr:sp macro="" textlink="">
      <cdr:nvSpPr>
        <cdr:cNvPr id="5"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233362" y="789940"/>
          <a:ext cx="91618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6"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7"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12.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2"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0.39538</cdr:x>
      <cdr:y>0.02515</cdr:y>
    </cdr:from>
    <cdr:to>
      <cdr:x>0.56116</cdr:x>
      <cdr:y>0.33284</cdr:y>
    </cdr:to>
    <cdr:sp macro="" textlink="">
      <cdr:nvSpPr>
        <cdr:cNvPr id="3"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90296" y="5744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0.40443</cdr:y>
    </cdr:from>
    <cdr:to>
      <cdr:x>0.56407</cdr:x>
      <cdr:y>0.59441</cdr:y>
    </cdr:to>
    <cdr:sp macro="" textlink="">
      <cdr:nvSpPr>
        <cdr:cNvPr id="4"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3266440" y="881380"/>
          <a:ext cx="154940" cy="414020"/>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0.39607</cdr:x>
      <cdr:y>0.36247</cdr:y>
    </cdr:from>
    <cdr:to>
      <cdr:x>0.55855</cdr:x>
      <cdr:y>0.58275</cdr:y>
    </cdr:to>
    <cdr:sp macro="" textlink="">
      <cdr:nvSpPr>
        <cdr:cNvPr id="5"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233362" y="789940"/>
          <a:ext cx="91618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6"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7"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13.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2"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0.39194</cdr:x>
      <cdr:y>0.02098</cdr:y>
    </cdr:from>
    <cdr:to>
      <cdr:x>0.55772</cdr:x>
      <cdr:y>0.32867</cdr:y>
    </cdr:to>
    <cdr:sp macro="" textlink="">
      <cdr:nvSpPr>
        <cdr:cNvPr id="3"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302655" y="46042"/>
          <a:ext cx="973945" cy="6752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0.40443</cdr:y>
    </cdr:from>
    <cdr:to>
      <cdr:x>0.56407</cdr:x>
      <cdr:y>0.59441</cdr:y>
    </cdr:to>
    <cdr:sp macro="" textlink="">
      <cdr:nvSpPr>
        <cdr:cNvPr id="4"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3266440" y="881380"/>
          <a:ext cx="154940" cy="414020"/>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0.39607</cdr:x>
      <cdr:y>0.36247</cdr:y>
    </cdr:from>
    <cdr:to>
      <cdr:x>0.55855</cdr:x>
      <cdr:y>0.58275</cdr:y>
    </cdr:to>
    <cdr:sp macro="" textlink="">
      <cdr:nvSpPr>
        <cdr:cNvPr id="5"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233362" y="789940"/>
          <a:ext cx="91618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6"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7"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14.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2"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0.39194</cdr:x>
      <cdr:y>0.02098</cdr:y>
    </cdr:from>
    <cdr:to>
      <cdr:x>0.55772</cdr:x>
      <cdr:y>0.32867</cdr:y>
    </cdr:to>
    <cdr:sp macro="" textlink="">
      <cdr:nvSpPr>
        <cdr:cNvPr id="3"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302655" y="46042"/>
          <a:ext cx="973945" cy="6752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0.40443</cdr:y>
    </cdr:from>
    <cdr:to>
      <cdr:x>0.56407</cdr:x>
      <cdr:y>0.59441</cdr:y>
    </cdr:to>
    <cdr:sp macro="" textlink="">
      <cdr:nvSpPr>
        <cdr:cNvPr id="4"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3266440" y="881380"/>
          <a:ext cx="154940" cy="414020"/>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0.39607</cdr:x>
      <cdr:y>0.36247</cdr:y>
    </cdr:from>
    <cdr:to>
      <cdr:x>0.55855</cdr:x>
      <cdr:y>0.58275</cdr:y>
    </cdr:to>
    <cdr:sp macro="" textlink="">
      <cdr:nvSpPr>
        <cdr:cNvPr id="5"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233362" y="789940"/>
          <a:ext cx="91618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6"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7"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15.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2"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0.39194</cdr:x>
      <cdr:y>0.02515</cdr:y>
    </cdr:from>
    <cdr:to>
      <cdr:x>0.55772</cdr:x>
      <cdr:y>0.33284</cdr:y>
    </cdr:to>
    <cdr:sp macro="" textlink="">
      <cdr:nvSpPr>
        <cdr:cNvPr id="3"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71246" y="5744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0.40443</cdr:y>
    </cdr:from>
    <cdr:to>
      <cdr:x>0.56407</cdr:x>
      <cdr:y>0.59441</cdr:y>
    </cdr:to>
    <cdr:sp macro="" textlink="">
      <cdr:nvSpPr>
        <cdr:cNvPr id="4"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3266440" y="881380"/>
          <a:ext cx="154940" cy="414020"/>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0.39607</cdr:x>
      <cdr:y>0.36247</cdr:y>
    </cdr:from>
    <cdr:to>
      <cdr:x>0.55855</cdr:x>
      <cdr:y>0.58275</cdr:y>
    </cdr:to>
    <cdr:sp macro="" textlink="">
      <cdr:nvSpPr>
        <cdr:cNvPr id="5"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233362" y="789940"/>
          <a:ext cx="91618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6"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7"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16.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2"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0.39194</cdr:x>
      <cdr:y>0.02098</cdr:y>
    </cdr:from>
    <cdr:to>
      <cdr:x>0.55772</cdr:x>
      <cdr:y>0.32867</cdr:y>
    </cdr:to>
    <cdr:sp macro="" textlink="">
      <cdr:nvSpPr>
        <cdr:cNvPr id="3"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302655" y="46042"/>
          <a:ext cx="973945" cy="6752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0.40443</cdr:y>
    </cdr:from>
    <cdr:to>
      <cdr:x>0.56407</cdr:x>
      <cdr:y>0.59441</cdr:y>
    </cdr:to>
    <cdr:sp macro="" textlink="">
      <cdr:nvSpPr>
        <cdr:cNvPr id="4"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3266440" y="881380"/>
          <a:ext cx="154940" cy="414020"/>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0.39607</cdr:x>
      <cdr:y>0.36247</cdr:y>
    </cdr:from>
    <cdr:to>
      <cdr:x>0.55855</cdr:x>
      <cdr:y>0.58275</cdr:y>
    </cdr:to>
    <cdr:sp macro="" textlink="">
      <cdr:nvSpPr>
        <cdr:cNvPr id="5"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233362" y="789940"/>
          <a:ext cx="91618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6"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7"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17.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2"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0.39194</cdr:x>
      <cdr:y>0.02098</cdr:y>
    </cdr:from>
    <cdr:to>
      <cdr:x>0.55772</cdr:x>
      <cdr:y>0.32867</cdr:y>
    </cdr:to>
    <cdr:sp macro="" textlink="">
      <cdr:nvSpPr>
        <cdr:cNvPr id="3"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302655" y="46042"/>
          <a:ext cx="973945" cy="6752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0.40443</cdr:y>
    </cdr:from>
    <cdr:to>
      <cdr:x>0.56407</cdr:x>
      <cdr:y>0.59441</cdr:y>
    </cdr:to>
    <cdr:sp macro="" textlink="">
      <cdr:nvSpPr>
        <cdr:cNvPr id="4"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3266440" y="881380"/>
          <a:ext cx="154940" cy="414020"/>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0.39607</cdr:x>
      <cdr:y>0.36247</cdr:y>
    </cdr:from>
    <cdr:to>
      <cdr:x>0.55855</cdr:x>
      <cdr:y>0.58275</cdr:y>
    </cdr:to>
    <cdr:sp macro="" textlink="">
      <cdr:nvSpPr>
        <cdr:cNvPr id="5"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233362" y="789940"/>
          <a:ext cx="91618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6"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7"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18.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2"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0.40054</cdr:x>
      <cdr:y>0.02515</cdr:y>
    </cdr:from>
    <cdr:to>
      <cdr:x>0.56632</cdr:x>
      <cdr:y>0.33284</cdr:y>
    </cdr:to>
    <cdr:sp macro="" textlink="">
      <cdr:nvSpPr>
        <cdr:cNvPr id="3"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218871" y="5744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0.40443</cdr:y>
    </cdr:from>
    <cdr:to>
      <cdr:x>0.56407</cdr:x>
      <cdr:y>0.59441</cdr:y>
    </cdr:to>
    <cdr:sp macro="" textlink="">
      <cdr:nvSpPr>
        <cdr:cNvPr id="4"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3266440" y="881380"/>
          <a:ext cx="154940" cy="414020"/>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0.40295</cdr:x>
      <cdr:y>0.37081</cdr:y>
    </cdr:from>
    <cdr:to>
      <cdr:x>0.56543</cdr:x>
      <cdr:y>0.59109</cdr:y>
    </cdr:to>
    <cdr:sp macro="" textlink="">
      <cdr:nvSpPr>
        <cdr:cNvPr id="5"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232225" y="8469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6"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7"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19.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0.39022</cdr:x>
      <cdr:y>0.02098</cdr:y>
    </cdr:from>
    <cdr:to>
      <cdr:x>0.556</cdr:x>
      <cdr:y>0.32867</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61737" y="47920"/>
          <a:ext cx="918379" cy="7027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0.37544</cdr:x>
      <cdr:y>0.36247</cdr:y>
    </cdr:from>
    <cdr:to>
      <cdr:x>0.53792</cdr:x>
      <cdr:y>0.58275</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079838" y="827915"/>
          <a:ext cx="900097" cy="5031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20.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0.39022</cdr:x>
      <cdr:y>0.02098</cdr:y>
    </cdr:from>
    <cdr:to>
      <cdr:x>0.556</cdr:x>
      <cdr:y>0.32867</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61737" y="47920"/>
          <a:ext cx="918379" cy="7027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0.37544</cdr:x>
      <cdr:y>0.36247</cdr:y>
    </cdr:from>
    <cdr:to>
      <cdr:x>0.53792</cdr:x>
      <cdr:y>0.58275</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079838" y="827915"/>
          <a:ext cx="900097" cy="5031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21.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0.39022</cdr:x>
      <cdr:y>0.02098</cdr:y>
    </cdr:from>
    <cdr:to>
      <cdr:x>0.556</cdr:x>
      <cdr:y>0.32867</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61737" y="47920"/>
          <a:ext cx="918379" cy="7027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0.37544</cdr:x>
      <cdr:y>0.36247</cdr:y>
    </cdr:from>
    <cdr:to>
      <cdr:x>0.53792</cdr:x>
      <cdr:y>0.58275</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079838" y="827915"/>
          <a:ext cx="900097" cy="5031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0.54146</cdr:x>
      <cdr:y>0.03147</cdr:y>
    </cdr:from>
    <cdr:to>
      <cdr:x>0.56156</cdr:x>
      <cdr:y>0.33566</cdr:y>
    </cdr:to>
    <cdr:sp macro="" textlink="">
      <cdr:nvSpPr>
        <cdr:cNvPr id="2"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0.39022</cdr:x>
      <cdr:y>0.02098</cdr:y>
    </cdr:from>
    <cdr:to>
      <cdr:x>0.556</cdr:x>
      <cdr:y>0.32867</cdr:y>
    </cdr:to>
    <cdr:sp macro="" textlink="">
      <cdr:nvSpPr>
        <cdr:cNvPr id="3"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61737" y="47920"/>
          <a:ext cx="918379" cy="7027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4"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0.37544</cdr:x>
      <cdr:y>0.36247</cdr:y>
    </cdr:from>
    <cdr:to>
      <cdr:x>0.53792</cdr:x>
      <cdr:y>0.58275</cdr:y>
    </cdr:to>
    <cdr:sp macro="" textlink="">
      <cdr:nvSpPr>
        <cdr:cNvPr id="5"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079838" y="827915"/>
          <a:ext cx="900097" cy="5031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6"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7"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22.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0.37544</cdr:x>
      <cdr:y>0.36247</cdr:y>
    </cdr:from>
    <cdr:to>
      <cdr:x>0.53792</cdr:x>
      <cdr:y>0.58275</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079838" y="827915"/>
          <a:ext cx="900097" cy="5031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23.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0.37544</cdr:x>
      <cdr:y>0.36247</cdr:y>
    </cdr:from>
    <cdr:to>
      <cdr:x>0.53792</cdr:x>
      <cdr:y>0.58275</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079838" y="827915"/>
          <a:ext cx="900097" cy="5031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24.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0.37544</cdr:x>
      <cdr:y>0.36247</cdr:y>
    </cdr:from>
    <cdr:to>
      <cdr:x>0.53792</cdr:x>
      <cdr:y>0.58275</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079838" y="827915"/>
          <a:ext cx="900097" cy="5031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25.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26.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27.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28.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29.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30.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31.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32.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33.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34.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35.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36.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37.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38.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39.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40.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41.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42.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43.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44.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45.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46.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47.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48.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49.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50.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51.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52.xml><?xml version="1.0" encoding="utf-8"?>
<c:userShapes xmlns:c="http://schemas.openxmlformats.org/drawingml/2006/chart">
  <cdr:relSizeAnchor xmlns:cdr="http://schemas.openxmlformats.org/drawingml/2006/chartDrawing">
    <cdr:from>
      <cdr:x>0.54146</cdr:x>
      <cdr:y>0.03147</cdr:y>
    </cdr:from>
    <cdr:to>
      <cdr:x>0.56156</cdr:x>
      <cdr:y>0.33566</cdr:y>
    </cdr:to>
    <cdr:sp macro="" textlink="">
      <cdr:nvSpPr>
        <cdr:cNvPr id="8" name="Accolade ouvrante 1">
          <a:extLst xmlns:a="http://schemas.openxmlformats.org/drawingml/2006/main">
            <a:ext uri="{FF2B5EF4-FFF2-40B4-BE49-F238E27FC236}">
              <a16:creationId xmlns:a16="http://schemas.microsoft.com/office/drawing/2014/main" id="{08454A64-11F9-445C-882A-813CA44FE77B}"/>
            </a:ext>
          </a:extLst>
        </cdr:cNvPr>
        <cdr:cNvSpPr/>
      </cdr:nvSpPr>
      <cdr:spPr>
        <a:xfrm xmlns:a="http://schemas.openxmlformats.org/drawingml/2006/main">
          <a:off x="3284220" y="68580"/>
          <a:ext cx="121919" cy="66294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0.3799</cdr:x>
      <cdr:y>0.03349</cdr:y>
    </cdr:from>
    <cdr:to>
      <cdr:x>0.54568</cdr:x>
      <cdr:y>0.34118</cdr:y>
    </cdr:to>
    <cdr:sp macro="" textlink="">
      <cdr:nvSpPr>
        <cdr:cNvPr id="9" name="ZoneTexte 2">
          <a:extLst xmlns:a="http://schemas.openxmlformats.org/drawingml/2006/main">
            <a:ext uri="{FF2B5EF4-FFF2-40B4-BE49-F238E27FC236}">
              <a16:creationId xmlns:a16="http://schemas.microsoft.com/office/drawing/2014/main" id="{D172D67F-5E55-4672-BE0D-D5E8DA5A2B5B}"/>
            </a:ext>
          </a:extLst>
        </cdr:cNvPr>
        <cdr:cNvSpPr txBox="1"/>
      </cdr:nvSpPr>
      <cdr:spPr>
        <a:xfrm xmlns:a="http://schemas.openxmlformats.org/drawingml/2006/main">
          <a:off x="2104567" y="76495"/>
          <a:ext cx="918378" cy="70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baseline="0">
              <a:solidFill>
                <a:srgbClr val="002060"/>
              </a:solidFill>
            </a:rPr>
            <a:t>-- in the informal sector</a:t>
          </a:r>
          <a:endParaRPr lang="fr-FR" sz="1100" b="1">
            <a:solidFill>
              <a:srgbClr val="002060"/>
            </a:solidFill>
          </a:endParaRPr>
        </a:p>
      </cdr:txBody>
    </cdr:sp>
  </cdr:relSizeAnchor>
  <cdr:relSizeAnchor xmlns:cdr="http://schemas.openxmlformats.org/drawingml/2006/chartDrawing">
    <cdr:from>
      <cdr:x>0.53853</cdr:x>
      <cdr:y>0.41694</cdr:y>
    </cdr:from>
    <cdr:to>
      <cdr:x>0.56407</cdr:x>
      <cdr:y>0.60692</cdr:y>
    </cdr:to>
    <cdr:sp macro="" textlink="">
      <cdr:nvSpPr>
        <cdr:cNvPr id="10" name="Accolade ouvrante 3">
          <a:extLst xmlns:a="http://schemas.openxmlformats.org/drawingml/2006/main">
            <a:ext uri="{FF2B5EF4-FFF2-40B4-BE49-F238E27FC236}">
              <a16:creationId xmlns:a16="http://schemas.microsoft.com/office/drawing/2014/main" id="{DC8DAC6E-E862-4B69-A854-68D6FAB56437}"/>
            </a:ext>
          </a:extLst>
        </cdr:cNvPr>
        <cdr:cNvSpPr/>
      </cdr:nvSpPr>
      <cdr:spPr>
        <a:xfrm xmlns:a="http://schemas.openxmlformats.org/drawingml/2006/main">
          <a:off x="2983316" y="952332"/>
          <a:ext cx="141485" cy="433932"/>
        </a:xfrm>
        <a:prstGeom xmlns:a="http://schemas.openxmlformats.org/drawingml/2006/main" prst="leftBrac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0.3806</cdr:x>
      <cdr:y>0.38749</cdr:y>
    </cdr:from>
    <cdr:to>
      <cdr:x>0.54308</cdr:x>
      <cdr:y>0.60777</cdr:y>
    </cdr:to>
    <cdr:sp macro="" textlink="">
      <cdr:nvSpPr>
        <cdr:cNvPr id="11" name="ZoneTexte 1">
          <a:extLst xmlns:a="http://schemas.openxmlformats.org/drawingml/2006/main">
            <a:ext uri="{FF2B5EF4-FFF2-40B4-BE49-F238E27FC236}">
              <a16:creationId xmlns:a16="http://schemas.microsoft.com/office/drawing/2014/main" id="{D7854256-69CA-4E0A-A56D-1C6E08859900}"/>
            </a:ext>
          </a:extLst>
        </cdr:cNvPr>
        <cdr:cNvSpPr txBox="1"/>
      </cdr:nvSpPr>
      <cdr:spPr>
        <a:xfrm xmlns:a="http://schemas.openxmlformats.org/drawingml/2006/main">
          <a:off x="2108415" y="885066"/>
          <a:ext cx="900097" cy="503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rgbClr val="C00000"/>
              </a:solidFill>
            </a:rPr>
            <a:t>-- in the formal sector</a:t>
          </a:r>
          <a:endParaRPr lang="fr-FR" sz="1100" b="1">
            <a:solidFill>
              <a:srgbClr val="C00000"/>
            </a:solidFill>
          </a:endParaRPr>
        </a:p>
      </cdr:txBody>
    </cdr:sp>
  </cdr:relSizeAnchor>
  <cdr:relSizeAnchor xmlns:cdr="http://schemas.openxmlformats.org/drawingml/2006/chartDrawing">
    <cdr:from>
      <cdr:x>0.39459</cdr:x>
      <cdr:y>0.73427</cdr:y>
    </cdr:from>
    <cdr:to>
      <cdr:x>0.54802</cdr:x>
      <cdr:y>0.95455</cdr:y>
    </cdr:to>
    <cdr:sp macro="" textlink="">
      <cdr:nvSpPr>
        <cdr:cNvPr id="12" name="ZoneTexte 1">
          <a:extLst xmlns:a="http://schemas.openxmlformats.org/drawingml/2006/main">
            <a:ext uri="{FF2B5EF4-FFF2-40B4-BE49-F238E27FC236}">
              <a16:creationId xmlns:a16="http://schemas.microsoft.com/office/drawing/2014/main" id="{9B7C20D7-F091-4682-BE89-64F57B1F1D4D}"/>
            </a:ext>
          </a:extLst>
        </cdr:cNvPr>
        <cdr:cNvSpPr txBox="1"/>
      </cdr:nvSpPr>
      <cdr:spPr>
        <a:xfrm xmlns:a="http://schemas.openxmlformats.org/drawingml/2006/main">
          <a:off x="2225040" y="1600200"/>
          <a:ext cx="865157" cy="480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b="1" baseline="0">
              <a:solidFill>
                <a:schemeClr val="bg2">
                  <a:lumMod val="25000"/>
                </a:schemeClr>
              </a:solidFill>
            </a:rPr>
            <a:t>-- in households</a:t>
          </a:r>
          <a:endParaRPr lang="fr-FR" sz="1100" b="1">
            <a:solidFill>
              <a:schemeClr val="bg2">
                <a:lumMod val="25000"/>
              </a:schemeClr>
            </a:solidFill>
          </a:endParaRPr>
        </a:p>
      </cdr:txBody>
    </cdr:sp>
  </cdr:relSizeAnchor>
  <cdr:relSizeAnchor xmlns:cdr="http://schemas.openxmlformats.org/drawingml/2006/chartDrawing">
    <cdr:from>
      <cdr:x>0.53476</cdr:x>
      <cdr:y>0.68065</cdr:y>
    </cdr:from>
    <cdr:to>
      <cdr:x>0.56156</cdr:x>
      <cdr:y>0.98601</cdr:y>
    </cdr:to>
    <cdr:sp macro="" textlink="">
      <cdr:nvSpPr>
        <cdr:cNvPr id="13" name="Accolade ouvrante 6">
          <a:extLst xmlns:a="http://schemas.openxmlformats.org/drawingml/2006/main">
            <a:ext uri="{FF2B5EF4-FFF2-40B4-BE49-F238E27FC236}">
              <a16:creationId xmlns:a16="http://schemas.microsoft.com/office/drawing/2014/main" id="{073527AD-8263-4C6E-AEFA-4F4D937ADADE}"/>
            </a:ext>
          </a:extLst>
        </cdr:cNvPr>
        <cdr:cNvSpPr/>
      </cdr:nvSpPr>
      <cdr:spPr>
        <a:xfrm xmlns:a="http://schemas.openxmlformats.org/drawingml/2006/main">
          <a:off x="3243580" y="1483360"/>
          <a:ext cx="162560" cy="665480"/>
        </a:xfrm>
        <a:prstGeom xmlns:a="http://schemas.openxmlformats.org/drawingml/2006/main" prst="leftBrac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11B6D-470B-4619-9083-507E157B45EC}">
  <sheetPr>
    <tabColor theme="1"/>
  </sheetPr>
  <dimension ref="A1:D63"/>
  <sheetViews>
    <sheetView tabSelected="1" workbookViewId="0"/>
  </sheetViews>
  <sheetFormatPr defaultColWidth="0" defaultRowHeight="12.75" zeroHeight="1" x14ac:dyDescent="0.2"/>
  <cols>
    <col min="1" max="1" width="14.85546875" style="3" customWidth="1"/>
    <col min="2" max="2" width="76.85546875" style="16" customWidth="1"/>
    <col min="3" max="3" width="12.5703125" style="16" customWidth="1"/>
    <col min="4" max="4" width="3.140625" style="3" customWidth="1"/>
    <col min="5" max="16384" width="11.42578125" style="3" hidden="1"/>
  </cols>
  <sheetData>
    <row r="1" spans="1:3" ht="15.75" x14ac:dyDescent="0.25">
      <c r="A1" s="109" t="s">
        <v>36</v>
      </c>
    </row>
    <row r="2" spans="1:3" x14ac:dyDescent="0.2"/>
    <row r="3" spans="1:3" x14ac:dyDescent="0.2">
      <c r="A3" s="6" t="s">
        <v>44</v>
      </c>
      <c r="B3" s="5" t="s">
        <v>45</v>
      </c>
    </row>
    <row r="4" spans="1:3" ht="26.25" x14ac:dyDescent="0.25">
      <c r="A4" s="60" t="s">
        <v>37</v>
      </c>
      <c r="B4" s="16" t="s">
        <v>76</v>
      </c>
      <c r="C4" s="16" t="s">
        <v>71</v>
      </c>
    </row>
    <row r="5" spans="1:3" ht="15" x14ac:dyDescent="0.25">
      <c r="A5" s="1"/>
    </row>
    <row r="6" spans="1:3" ht="26.25" x14ac:dyDescent="0.25">
      <c r="A6" s="1"/>
      <c r="B6" s="16" t="s">
        <v>72</v>
      </c>
    </row>
    <row r="7" spans="1:3" ht="15" x14ac:dyDescent="0.25">
      <c r="A7" s="1"/>
      <c r="B7" s="36" t="s">
        <v>73</v>
      </c>
      <c r="C7" s="36"/>
    </row>
    <row r="8" spans="1:3" ht="15" x14ac:dyDescent="0.25">
      <c r="A8" s="1"/>
      <c r="B8" s="36" t="s">
        <v>38</v>
      </c>
      <c r="C8" s="36"/>
    </row>
    <row r="9" spans="1:3" ht="15" x14ac:dyDescent="0.25">
      <c r="A9" s="1"/>
      <c r="B9" s="36" t="s">
        <v>74</v>
      </c>
      <c r="C9" s="36"/>
    </row>
    <row r="10" spans="1:3" ht="15" x14ac:dyDescent="0.25">
      <c r="A10" s="1"/>
      <c r="B10" s="36" t="s">
        <v>75</v>
      </c>
      <c r="C10" s="36"/>
    </row>
    <row r="11" spans="1:3" ht="15" x14ac:dyDescent="0.25">
      <c r="A11" s="1"/>
      <c r="B11" s="36"/>
      <c r="C11" s="36"/>
    </row>
    <row r="12" spans="1:3" ht="20.45" customHeight="1" x14ac:dyDescent="0.25">
      <c r="A12" s="1"/>
      <c r="B12" s="36" t="s">
        <v>39</v>
      </c>
      <c r="C12" s="36"/>
    </row>
    <row r="13" spans="1:3" ht="15" x14ac:dyDescent="0.25">
      <c r="A13" s="1"/>
      <c r="B13" s="36" t="s">
        <v>40</v>
      </c>
      <c r="C13" s="36"/>
    </row>
    <row r="14" spans="1:3" ht="15" x14ac:dyDescent="0.25">
      <c r="A14" s="1"/>
      <c r="B14" s="36" t="s">
        <v>41</v>
      </c>
      <c r="C14" s="36"/>
    </row>
    <row r="15" spans="1:3" ht="15" x14ac:dyDescent="0.25">
      <c r="A15" s="1"/>
    </row>
    <row r="16" spans="1:3" ht="26.25" x14ac:dyDescent="0.25">
      <c r="A16" s="1"/>
      <c r="B16" s="35" t="s">
        <v>105</v>
      </c>
      <c r="C16" s="66"/>
    </row>
    <row r="17" spans="1:3" ht="15" x14ac:dyDescent="0.25">
      <c r="A17" s="1"/>
    </row>
    <row r="18" spans="1:3" ht="15" x14ac:dyDescent="0.25">
      <c r="A18" s="1"/>
    </row>
    <row r="19" spans="1:3" ht="39" x14ac:dyDescent="0.25">
      <c r="A19" s="107" t="s">
        <v>92</v>
      </c>
      <c r="B19" s="16" t="s">
        <v>42</v>
      </c>
      <c r="C19" s="75" t="s">
        <v>77</v>
      </c>
    </row>
    <row r="20" spans="1:3" ht="15" x14ac:dyDescent="0.25">
      <c r="A20" s="1"/>
      <c r="B20" s="16" t="s">
        <v>193</v>
      </c>
    </row>
    <row r="21" spans="1:3" ht="26.25" x14ac:dyDescent="0.25">
      <c r="A21" s="1"/>
      <c r="B21" s="38" t="s">
        <v>102</v>
      </c>
    </row>
    <row r="22" spans="1:3" ht="15" x14ac:dyDescent="0.25">
      <c r="A22" s="1"/>
      <c r="B22" s="16" t="s">
        <v>78</v>
      </c>
    </row>
    <row r="23" spans="1:3" ht="26.25" x14ac:dyDescent="0.25">
      <c r="A23" s="1"/>
      <c r="B23" s="16" t="s">
        <v>79</v>
      </c>
    </row>
    <row r="24" spans="1:3" ht="26.25" x14ac:dyDescent="0.25">
      <c r="A24" s="1"/>
      <c r="B24" s="16" t="s">
        <v>80</v>
      </c>
    </row>
    <row r="25" spans="1:3" ht="15" x14ac:dyDescent="0.25">
      <c r="A25" s="1"/>
    </row>
    <row r="26" spans="1:3" ht="39" x14ac:dyDescent="0.25">
      <c r="A26" s="1"/>
      <c r="B26" s="38" t="s">
        <v>95</v>
      </c>
      <c r="C26" s="38"/>
    </row>
    <row r="27" spans="1:3" ht="15" x14ac:dyDescent="0.25">
      <c r="A27" s="1"/>
      <c r="B27" s="16" t="s">
        <v>81</v>
      </c>
    </row>
    <row r="28" spans="1:3" ht="15" x14ac:dyDescent="0.25">
      <c r="A28" s="1"/>
      <c r="B28" s="16" t="s">
        <v>82</v>
      </c>
    </row>
    <row r="29" spans="1:3" ht="26.25" x14ac:dyDescent="0.25">
      <c r="A29" s="1"/>
      <c r="B29" s="16" t="s">
        <v>83</v>
      </c>
    </row>
    <row r="30" spans="1:3" ht="15" x14ac:dyDescent="0.25">
      <c r="A30" s="1"/>
    </row>
    <row r="31" spans="1:3" ht="39" x14ac:dyDescent="0.25">
      <c r="A31" s="108" t="s">
        <v>91</v>
      </c>
      <c r="B31" s="38" t="s">
        <v>94</v>
      </c>
      <c r="C31" s="75" t="s">
        <v>77</v>
      </c>
    </row>
    <row r="32" spans="1:3" ht="15" x14ac:dyDescent="0.25">
      <c r="A32" s="1"/>
      <c r="B32" s="16" t="s">
        <v>84</v>
      </c>
    </row>
    <row r="33" spans="1:3" ht="15" x14ac:dyDescent="0.25">
      <c r="A33" s="1"/>
      <c r="B33" s="16" t="s">
        <v>85</v>
      </c>
    </row>
    <row r="34" spans="1:3" ht="15" x14ac:dyDescent="0.25">
      <c r="A34" s="1"/>
    </row>
    <row r="35" spans="1:3" ht="26.25" x14ac:dyDescent="0.25">
      <c r="A35" s="1"/>
      <c r="B35" s="16" t="s">
        <v>43</v>
      </c>
    </row>
    <row r="36" spans="1:3" ht="15" x14ac:dyDescent="0.25">
      <c r="A36" s="1"/>
      <c r="B36" s="16" t="s">
        <v>86</v>
      </c>
    </row>
    <row r="37" spans="1:3" ht="15" x14ac:dyDescent="0.25">
      <c r="A37" s="1"/>
    </row>
    <row r="38" spans="1:3" ht="39" x14ac:dyDescent="0.25">
      <c r="A38" s="106" t="s">
        <v>93</v>
      </c>
      <c r="B38" s="16" t="s">
        <v>99</v>
      </c>
      <c r="C38" s="75" t="s">
        <v>77</v>
      </c>
    </row>
    <row r="39" spans="1:3" ht="15" x14ac:dyDescent="0.25">
      <c r="A39" s="1"/>
      <c r="B39" s="16" t="s">
        <v>103</v>
      </c>
    </row>
    <row r="40" spans="1:3" ht="15" x14ac:dyDescent="0.25">
      <c r="A40" s="1"/>
      <c r="B40" s="39" t="s">
        <v>96</v>
      </c>
      <c r="C40" s="39"/>
    </row>
    <row r="41" spans="1:3" ht="15" x14ac:dyDescent="0.25">
      <c r="A41" s="1"/>
      <c r="B41" s="39" t="s">
        <v>97</v>
      </c>
      <c r="C41" s="39"/>
    </row>
    <row r="42" spans="1:3" ht="15" x14ac:dyDescent="0.25">
      <c r="A42" s="1"/>
      <c r="B42" s="39" t="s">
        <v>98</v>
      </c>
      <c r="C42" s="39"/>
    </row>
    <row r="43" spans="1:3" ht="15" x14ac:dyDescent="0.25">
      <c r="A43" s="1"/>
      <c r="B43" s="39"/>
      <c r="C43" s="39"/>
    </row>
    <row r="44" spans="1:3" ht="51.75" x14ac:dyDescent="0.25">
      <c r="A44" s="1"/>
      <c r="B44" s="16" t="s">
        <v>100</v>
      </c>
    </row>
    <row r="45" spans="1:3" ht="15" x14ac:dyDescent="0.25">
      <c r="A45" s="1"/>
    </row>
    <row r="46" spans="1:3" ht="26.25" x14ac:dyDescent="0.25">
      <c r="A46" s="67" t="s">
        <v>50</v>
      </c>
      <c r="B46" s="16" t="s">
        <v>51</v>
      </c>
      <c r="C46" s="16" t="s">
        <v>87</v>
      </c>
    </row>
    <row r="47" spans="1:3" x14ac:dyDescent="0.2"/>
    <row r="48" spans="1:3" x14ac:dyDescent="0.2"/>
    <row r="49" x14ac:dyDescent="0.2"/>
    <row r="50" x14ac:dyDescent="0.2"/>
    <row r="63" x14ac:dyDescent="0.2"/>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AAC75-2BE3-4693-967E-DFA83695EDAD}">
  <sheetPr>
    <tabColor theme="9" tint="0.39997558519241921"/>
  </sheetPr>
  <dimension ref="B1:H37"/>
  <sheetViews>
    <sheetView workbookViewId="0">
      <selection activeCell="B3" sqref="B3:H34"/>
    </sheetView>
  </sheetViews>
  <sheetFormatPr defaultColWidth="8.7109375" defaultRowHeight="12.75" x14ac:dyDescent="0.2"/>
  <cols>
    <col min="1" max="1" width="2.7109375" style="81" customWidth="1"/>
    <col min="2" max="2" width="21.42578125" style="81" customWidth="1"/>
    <col min="3" max="6" width="9.85546875" style="82" customWidth="1"/>
    <col min="7" max="7" width="11.140625" style="82" customWidth="1"/>
    <col min="8" max="8" width="8.7109375" style="82"/>
    <col min="9" max="16384" width="8.7109375" style="81"/>
  </cols>
  <sheetData>
    <row r="1" spans="2:8" ht="15" x14ac:dyDescent="0.25">
      <c r="E1" s="111" t="s">
        <v>137</v>
      </c>
      <c r="F1" s="112"/>
    </row>
    <row r="2" spans="2:8" ht="25.5" x14ac:dyDescent="0.2">
      <c r="C2" s="82" t="s">
        <v>138</v>
      </c>
      <c r="D2" s="82" t="s">
        <v>139</v>
      </c>
      <c r="E2" s="82" t="s">
        <v>140</v>
      </c>
      <c r="F2" s="82" t="s">
        <v>141</v>
      </c>
      <c r="G2" s="82" t="s">
        <v>142</v>
      </c>
      <c r="H2" s="82" t="s">
        <v>143</v>
      </c>
    </row>
    <row r="3" spans="2:8" x14ac:dyDescent="0.2">
      <c r="B3" s="83" t="s">
        <v>106</v>
      </c>
      <c r="C3" s="84">
        <v>1</v>
      </c>
      <c r="D3" s="84">
        <v>1</v>
      </c>
      <c r="E3" s="84" t="s">
        <v>140</v>
      </c>
      <c r="F3" s="84" t="s">
        <v>141</v>
      </c>
      <c r="G3" s="84" t="s">
        <v>144</v>
      </c>
      <c r="H3" s="85">
        <v>2021</v>
      </c>
    </row>
    <row r="4" spans="2:8" x14ac:dyDescent="0.2">
      <c r="B4" s="86" t="s">
        <v>145</v>
      </c>
      <c r="C4" s="82">
        <v>1</v>
      </c>
      <c r="D4" s="82">
        <v>0</v>
      </c>
      <c r="E4" s="82" t="s">
        <v>140</v>
      </c>
      <c r="F4" s="82">
        <v>0</v>
      </c>
      <c r="G4" s="82" t="s">
        <v>144</v>
      </c>
      <c r="H4" s="87">
        <v>2022</v>
      </c>
    </row>
    <row r="5" spans="2:8" x14ac:dyDescent="0.2">
      <c r="B5" s="86" t="s">
        <v>146</v>
      </c>
      <c r="C5" s="82">
        <v>1</v>
      </c>
      <c r="D5" s="82">
        <v>1</v>
      </c>
      <c r="E5" s="82" t="s">
        <v>140</v>
      </c>
      <c r="F5" s="82" t="s">
        <v>141</v>
      </c>
      <c r="G5" s="82" t="s">
        <v>144</v>
      </c>
      <c r="H5" s="87">
        <v>2023</v>
      </c>
    </row>
    <row r="6" spans="2:8" x14ac:dyDescent="0.2">
      <c r="B6" s="86" t="s">
        <v>147</v>
      </c>
      <c r="C6" s="82">
        <v>1</v>
      </c>
      <c r="D6" s="82">
        <v>0</v>
      </c>
      <c r="E6" s="82" t="s">
        <v>140</v>
      </c>
      <c r="F6" s="82" t="s">
        <v>141</v>
      </c>
      <c r="G6" s="82" t="s">
        <v>144</v>
      </c>
      <c r="H6" s="87">
        <v>2019</v>
      </c>
    </row>
    <row r="7" spans="2:8" x14ac:dyDescent="0.2">
      <c r="B7" s="88" t="s">
        <v>148</v>
      </c>
      <c r="C7" s="89">
        <v>0</v>
      </c>
      <c r="D7" s="89">
        <v>0</v>
      </c>
      <c r="E7" s="89">
        <v>0</v>
      </c>
      <c r="F7" s="89">
        <v>0</v>
      </c>
      <c r="G7" s="89"/>
      <c r="H7" s="90"/>
    </row>
    <row r="8" spans="2:8" x14ac:dyDescent="0.2">
      <c r="B8" s="86" t="s">
        <v>111</v>
      </c>
      <c r="C8" s="82">
        <v>1</v>
      </c>
      <c r="D8" s="82">
        <v>0</v>
      </c>
      <c r="E8" s="82" t="s">
        <v>140</v>
      </c>
      <c r="F8" s="82" t="s">
        <v>141</v>
      </c>
      <c r="G8" s="82" t="s">
        <v>144</v>
      </c>
      <c r="H8" s="87">
        <v>2019</v>
      </c>
    </row>
    <row r="9" spans="2:8" x14ac:dyDescent="0.2">
      <c r="B9" s="86" t="s">
        <v>112</v>
      </c>
      <c r="C9" s="82">
        <v>1</v>
      </c>
      <c r="D9" s="82">
        <v>0</v>
      </c>
      <c r="E9" s="82" t="s">
        <v>140</v>
      </c>
      <c r="F9" s="82">
        <v>0</v>
      </c>
      <c r="G9" s="82" t="s">
        <v>149</v>
      </c>
      <c r="H9" s="87">
        <v>2016</v>
      </c>
    </row>
    <row r="10" spans="2:8" x14ac:dyDescent="0.2">
      <c r="B10" s="86" t="s">
        <v>150</v>
      </c>
      <c r="C10" s="82">
        <v>1</v>
      </c>
      <c r="D10" s="82">
        <v>0</v>
      </c>
      <c r="E10" s="82" t="s">
        <v>140</v>
      </c>
      <c r="F10" s="82">
        <v>0</v>
      </c>
      <c r="G10" s="82" t="s">
        <v>151</v>
      </c>
      <c r="H10" s="87">
        <v>2023</v>
      </c>
    </row>
    <row r="11" spans="2:8" x14ac:dyDescent="0.2">
      <c r="B11" s="86" t="s">
        <v>152</v>
      </c>
      <c r="C11" s="82">
        <v>1</v>
      </c>
      <c r="D11" s="82">
        <v>0</v>
      </c>
      <c r="E11" s="82" t="s">
        <v>140</v>
      </c>
      <c r="F11" s="82">
        <v>0</v>
      </c>
      <c r="G11" s="82" t="s">
        <v>144</v>
      </c>
      <c r="H11" s="87" t="s">
        <v>197</v>
      </c>
    </row>
    <row r="12" spans="2:8" x14ac:dyDescent="0.2">
      <c r="B12" s="86" t="s">
        <v>115</v>
      </c>
      <c r="C12" s="82">
        <v>1</v>
      </c>
      <c r="D12" s="82">
        <v>0</v>
      </c>
      <c r="E12" s="82" t="s">
        <v>140</v>
      </c>
      <c r="F12" s="82" t="s">
        <v>141</v>
      </c>
      <c r="G12" s="82" t="s">
        <v>153</v>
      </c>
      <c r="H12" s="87">
        <v>2019</v>
      </c>
    </row>
    <row r="13" spans="2:8" x14ac:dyDescent="0.2">
      <c r="B13" s="88" t="s">
        <v>154</v>
      </c>
      <c r="C13" s="89">
        <v>0</v>
      </c>
      <c r="D13" s="89">
        <v>0</v>
      </c>
      <c r="E13" s="89">
        <v>0</v>
      </c>
      <c r="F13" s="89">
        <v>0</v>
      </c>
      <c r="G13" s="89"/>
      <c r="H13" s="90"/>
    </row>
    <row r="14" spans="2:8" x14ac:dyDescent="0.2">
      <c r="B14" s="86" t="s">
        <v>155</v>
      </c>
      <c r="C14" s="82">
        <v>1</v>
      </c>
      <c r="D14" s="82">
        <v>0</v>
      </c>
      <c r="E14" s="82" t="s">
        <v>140</v>
      </c>
      <c r="F14" s="82" t="s">
        <v>141</v>
      </c>
      <c r="G14" s="82" t="s">
        <v>144</v>
      </c>
      <c r="H14" s="87">
        <v>2022</v>
      </c>
    </row>
    <row r="15" spans="2:8" x14ac:dyDescent="0.2">
      <c r="B15" s="86" t="s">
        <v>117</v>
      </c>
      <c r="C15" s="82">
        <v>1</v>
      </c>
      <c r="D15" s="82">
        <v>0</v>
      </c>
      <c r="E15" s="82" t="s">
        <v>140</v>
      </c>
      <c r="F15" s="82" t="s">
        <v>141</v>
      </c>
      <c r="G15" s="82" t="s">
        <v>153</v>
      </c>
      <c r="H15" s="87">
        <v>2019</v>
      </c>
    </row>
    <row r="16" spans="2:8" x14ac:dyDescent="0.2">
      <c r="B16" s="86" t="s">
        <v>156</v>
      </c>
      <c r="C16" s="82">
        <v>1</v>
      </c>
      <c r="D16" s="82">
        <v>0</v>
      </c>
      <c r="E16" s="82" t="s">
        <v>140</v>
      </c>
      <c r="F16" s="82" t="s">
        <v>141</v>
      </c>
      <c r="G16" s="82" t="s">
        <v>153</v>
      </c>
      <c r="H16" s="87">
        <v>2019</v>
      </c>
    </row>
    <row r="17" spans="2:8" x14ac:dyDescent="0.2">
      <c r="B17" s="86" t="s">
        <v>157</v>
      </c>
      <c r="C17" s="82">
        <v>1</v>
      </c>
      <c r="D17" s="82">
        <v>0</v>
      </c>
      <c r="E17" s="82" t="s">
        <v>140</v>
      </c>
      <c r="F17" s="82">
        <v>0</v>
      </c>
      <c r="G17" s="82" t="s">
        <v>153</v>
      </c>
      <c r="H17" s="87">
        <v>2014</v>
      </c>
    </row>
    <row r="18" spans="2:8" x14ac:dyDescent="0.2">
      <c r="B18" s="86" t="s">
        <v>119</v>
      </c>
      <c r="C18" s="82">
        <v>1</v>
      </c>
      <c r="D18" s="82">
        <v>1</v>
      </c>
      <c r="E18" s="82" t="s">
        <v>140</v>
      </c>
      <c r="F18" s="82" t="s">
        <v>141</v>
      </c>
      <c r="G18" s="82" t="s">
        <v>144</v>
      </c>
      <c r="H18" s="87">
        <v>2023</v>
      </c>
    </row>
    <row r="19" spans="2:8" x14ac:dyDescent="0.2">
      <c r="B19" s="86" t="s">
        <v>120</v>
      </c>
      <c r="C19" s="82">
        <v>1</v>
      </c>
      <c r="D19" s="82">
        <v>0</v>
      </c>
      <c r="E19" s="82" t="s">
        <v>140</v>
      </c>
      <c r="F19" s="82" t="s">
        <v>141</v>
      </c>
      <c r="G19" s="82" t="s">
        <v>144</v>
      </c>
      <c r="H19" s="87">
        <v>2020</v>
      </c>
    </row>
    <row r="20" spans="2:8" x14ac:dyDescent="0.2">
      <c r="B20" s="86" t="s">
        <v>122</v>
      </c>
      <c r="C20" s="82">
        <v>1</v>
      </c>
      <c r="D20" s="82">
        <v>0</v>
      </c>
      <c r="E20" s="82" t="s">
        <v>140</v>
      </c>
      <c r="F20" s="82" t="s">
        <v>141</v>
      </c>
      <c r="G20" s="82" t="s">
        <v>158</v>
      </c>
      <c r="H20" s="87">
        <v>2021</v>
      </c>
    </row>
    <row r="21" spans="2:8" x14ac:dyDescent="0.2">
      <c r="B21" s="86" t="s">
        <v>121</v>
      </c>
      <c r="C21" s="82">
        <v>1</v>
      </c>
      <c r="D21" s="82">
        <v>0</v>
      </c>
      <c r="E21" s="82" t="s">
        <v>140</v>
      </c>
      <c r="F21" s="82" t="s">
        <v>141</v>
      </c>
      <c r="G21" s="82" t="s">
        <v>144</v>
      </c>
      <c r="H21" s="87">
        <v>2017</v>
      </c>
    </row>
    <row r="22" spans="2:8" x14ac:dyDescent="0.2">
      <c r="B22" s="88" t="s">
        <v>159</v>
      </c>
      <c r="C22" s="89">
        <v>0</v>
      </c>
      <c r="D22" s="89">
        <v>0</v>
      </c>
      <c r="E22" s="89">
        <v>0</v>
      </c>
      <c r="F22" s="89">
        <v>0</v>
      </c>
      <c r="G22" s="89"/>
      <c r="H22" s="90"/>
    </row>
    <row r="23" spans="2:8" x14ac:dyDescent="0.2">
      <c r="B23" s="86" t="s">
        <v>123</v>
      </c>
      <c r="C23" s="82">
        <v>1</v>
      </c>
      <c r="D23" s="82">
        <v>0</v>
      </c>
      <c r="E23" s="82" t="s">
        <v>140</v>
      </c>
      <c r="F23" s="82">
        <v>0</v>
      </c>
      <c r="G23" s="82" t="s">
        <v>144</v>
      </c>
      <c r="H23" s="87">
        <v>2021</v>
      </c>
    </row>
    <row r="24" spans="2:8" x14ac:dyDescent="0.2">
      <c r="B24" s="88" t="s">
        <v>160</v>
      </c>
      <c r="C24" s="89">
        <v>0</v>
      </c>
      <c r="D24" s="89">
        <v>0</v>
      </c>
      <c r="E24" s="89">
        <v>0</v>
      </c>
      <c r="F24" s="89">
        <v>0</v>
      </c>
      <c r="G24" s="89"/>
      <c r="H24" s="90"/>
    </row>
    <row r="25" spans="2:8" x14ac:dyDescent="0.2">
      <c r="B25" s="88" t="s">
        <v>161</v>
      </c>
      <c r="C25" s="89"/>
      <c r="D25" s="89"/>
      <c r="E25" s="89"/>
      <c r="F25" s="89"/>
      <c r="G25" s="89"/>
      <c r="H25" s="90"/>
    </row>
    <row r="26" spans="2:8" x14ac:dyDescent="0.2">
      <c r="B26" s="86" t="s">
        <v>162</v>
      </c>
      <c r="C26" s="82">
        <v>1</v>
      </c>
      <c r="D26" s="82">
        <v>1</v>
      </c>
      <c r="E26" s="82" t="s">
        <v>140</v>
      </c>
      <c r="F26" s="82">
        <v>0</v>
      </c>
      <c r="G26" s="82" t="s">
        <v>144</v>
      </c>
      <c r="H26" s="87">
        <v>2022</v>
      </c>
    </row>
    <row r="27" spans="2:8" x14ac:dyDescent="0.2">
      <c r="B27" s="86" t="s">
        <v>124</v>
      </c>
      <c r="C27" s="82">
        <v>1</v>
      </c>
      <c r="D27" s="82">
        <v>0</v>
      </c>
      <c r="E27" s="82" t="s">
        <v>140</v>
      </c>
      <c r="F27" s="82">
        <v>0</v>
      </c>
      <c r="G27" s="82" t="s">
        <v>144</v>
      </c>
      <c r="H27" s="87">
        <v>2022</v>
      </c>
    </row>
    <row r="28" spans="2:8" x14ac:dyDescent="0.2">
      <c r="B28" s="86" t="s">
        <v>125</v>
      </c>
      <c r="C28" s="82">
        <v>1</v>
      </c>
      <c r="D28" s="82">
        <v>0</v>
      </c>
      <c r="E28" s="82" t="s">
        <v>140</v>
      </c>
      <c r="F28" s="82">
        <v>0</v>
      </c>
      <c r="G28" s="82" t="s">
        <v>163</v>
      </c>
      <c r="H28" s="87">
        <v>2018</v>
      </c>
    </row>
    <row r="29" spans="2:8" x14ac:dyDescent="0.2">
      <c r="B29" s="86" t="s">
        <v>164</v>
      </c>
      <c r="C29" s="82">
        <v>1</v>
      </c>
      <c r="D29" s="82">
        <v>1</v>
      </c>
      <c r="E29" s="82" t="s">
        <v>140</v>
      </c>
      <c r="F29" s="82" t="s">
        <v>141</v>
      </c>
      <c r="G29" s="82" t="s">
        <v>144</v>
      </c>
      <c r="H29" s="87">
        <v>2021</v>
      </c>
    </row>
    <row r="30" spans="2:8" x14ac:dyDescent="0.2">
      <c r="B30" s="86" t="s">
        <v>127</v>
      </c>
      <c r="C30" s="82">
        <v>1</v>
      </c>
      <c r="D30" s="82">
        <v>0</v>
      </c>
      <c r="E30" s="82" t="s">
        <v>140</v>
      </c>
      <c r="F30" s="82" t="s">
        <v>141</v>
      </c>
      <c r="G30" s="82" t="s">
        <v>144</v>
      </c>
      <c r="H30" s="87">
        <v>2018</v>
      </c>
    </row>
    <row r="31" spans="2:8" x14ac:dyDescent="0.2">
      <c r="B31" s="86" t="s">
        <v>128</v>
      </c>
      <c r="C31" s="82">
        <v>1</v>
      </c>
      <c r="D31" s="82">
        <v>0</v>
      </c>
      <c r="E31" s="82" t="s">
        <v>140</v>
      </c>
      <c r="F31" s="82" t="s">
        <v>141</v>
      </c>
      <c r="G31" s="82" t="s">
        <v>158</v>
      </c>
      <c r="H31" s="87">
        <v>2022</v>
      </c>
    </row>
    <row r="32" spans="2:8" x14ac:dyDescent="0.2">
      <c r="B32" s="86" t="s">
        <v>130</v>
      </c>
      <c r="C32" s="82">
        <v>1</v>
      </c>
      <c r="D32" s="82">
        <v>0</v>
      </c>
      <c r="E32" s="82" t="s">
        <v>140</v>
      </c>
      <c r="F32" s="82" t="s">
        <v>141</v>
      </c>
      <c r="G32" s="82" t="s">
        <v>153</v>
      </c>
      <c r="H32" s="87">
        <v>2019</v>
      </c>
    </row>
    <row r="33" spans="2:8" x14ac:dyDescent="0.2">
      <c r="B33" s="86" t="s">
        <v>129</v>
      </c>
      <c r="C33" s="82">
        <v>1</v>
      </c>
      <c r="D33" s="82">
        <v>0</v>
      </c>
      <c r="E33" s="82" t="s">
        <v>140</v>
      </c>
      <c r="F33" s="82" t="s">
        <v>141</v>
      </c>
      <c r="G33" s="82" t="s">
        <v>144</v>
      </c>
      <c r="H33" s="87">
        <v>2023</v>
      </c>
    </row>
    <row r="34" spans="2:8" x14ac:dyDescent="0.2">
      <c r="B34" s="86" t="s">
        <v>165</v>
      </c>
      <c r="C34" s="82">
        <v>1</v>
      </c>
      <c r="D34" s="82">
        <v>0</v>
      </c>
      <c r="E34" s="82" t="s">
        <v>140</v>
      </c>
      <c r="F34" s="82" t="s">
        <v>141</v>
      </c>
      <c r="G34" s="82" t="s">
        <v>158</v>
      </c>
      <c r="H34" s="87">
        <v>2022</v>
      </c>
    </row>
    <row r="35" spans="2:8" x14ac:dyDescent="0.2">
      <c r="B35" s="86" t="s">
        <v>169</v>
      </c>
      <c r="C35" s="82">
        <v>1</v>
      </c>
      <c r="D35" s="82">
        <v>0</v>
      </c>
      <c r="E35" s="82" t="s">
        <v>140</v>
      </c>
      <c r="F35" s="82">
        <v>0</v>
      </c>
      <c r="G35" s="82" t="s">
        <v>170</v>
      </c>
      <c r="H35" s="87">
        <v>2021</v>
      </c>
    </row>
    <row r="36" spans="2:8" x14ac:dyDescent="0.2">
      <c r="B36" s="91" t="s">
        <v>168</v>
      </c>
      <c r="C36" s="92">
        <v>1</v>
      </c>
      <c r="D36" s="92">
        <v>0</v>
      </c>
      <c r="E36" s="92" t="s">
        <v>140</v>
      </c>
      <c r="F36" s="92">
        <v>0</v>
      </c>
      <c r="G36" s="92" t="s">
        <v>171</v>
      </c>
      <c r="H36" s="93">
        <v>2019</v>
      </c>
    </row>
    <row r="37" spans="2:8" x14ac:dyDescent="0.2">
      <c r="C37" s="82">
        <f>SUM(C3:C36)</f>
        <v>29</v>
      </c>
      <c r="D37" s="82">
        <f>SUM(D3:D36)</f>
        <v>5</v>
      </c>
      <c r="E37" s="82">
        <f>SUM(E3:E34)</f>
        <v>0</v>
      </c>
      <c r="F37" s="82">
        <f>SUM(F3:F34)</f>
        <v>0</v>
      </c>
    </row>
  </sheetData>
  <mergeCells count="1">
    <mergeCell ref="E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CY290"/>
  <sheetViews>
    <sheetView workbookViewId="0">
      <pane xSplit="3" ySplit="8" topLeftCell="AR139" activePane="bottomRight" state="frozen"/>
      <selection activeCell="B1" sqref="B1"/>
      <selection pane="topRight" activeCell="D1" sqref="D1"/>
      <selection pane="bottomLeft" activeCell="B9" sqref="B9"/>
      <selection pane="bottomRight" activeCell="AW141" sqref="AW141:AW145"/>
    </sheetView>
  </sheetViews>
  <sheetFormatPr defaultColWidth="9.140625" defaultRowHeight="12.75" x14ac:dyDescent="0.2"/>
  <cols>
    <col min="1" max="1" width="3.42578125" style="3" customWidth="1"/>
    <col min="2" max="3" width="24.42578125" style="3" customWidth="1"/>
    <col min="4" max="4" width="10.5703125" style="4" customWidth="1"/>
    <col min="5" max="7" width="10.5703125" style="3" customWidth="1"/>
    <col min="8" max="8" width="2.5703125" style="3" customWidth="1"/>
    <col min="9" max="9" width="11.140625" style="4" customWidth="1"/>
    <col min="10" max="10" width="13.5703125" style="3" customWidth="1"/>
    <col min="11" max="12" width="11.140625" style="3" customWidth="1"/>
    <col min="13" max="13" width="2.42578125" style="3" customWidth="1"/>
    <col min="14" max="14" width="11.140625" style="4" customWidth="1"/>
    <col min="15" max="15" width="13.5703125" style="3" customWidth="1"/>
    <col min="16" max="17" width="11.140625" style="3" customWidth="1"/>
    <col min="18" max="18" width="2" style="3" customWidth="1"/>
    <col min="19" max="19" width="10.5703125" style="4" customWidth="1"/>
    <col min="20" max="22" width="10.5703125" style="3" customWidth="1"/>
    <col min="23" max="23" width="2.5703125" style="3" customWidth="1"/>
    <col min="24" max="24" width="11.140625" style="3" customWidth="1"/>
    <col min="25" max="25" width="13.5703125" style="3" customWidth="1"/>
    <col min="26" max="27" width="11.140625" style="3" customWidth="1"/>
    <col min="28" max="28" width="2.42578125" style="3" customWidth="1"/>
    <col min="29" max="29" width="11.140625" style="4" customWidth="1"/>
    <col min="30" max="30" width="13.5703125" style="3" customWidth="1"/>
    <col min="31" max="32" width="11.140625" style="3" customWidth="1"/>
    <col min="33" max="33" width="2" style="3" customWidth="1"/>
    <col min="34" max="34" width="10.5703125" style="4" customWidth="1"/>
    <col min="35" max="37" width="10.5703125" style="3" customWidth="1"/>
    <col min="38" max="38" width="2.5703125" style="3" customWidth="1"/>
    <col min="39" max="39" width="11.140625" style="4" customWidth="1"/>
    <col min="40" max="40" width="13.5703125" style="3" customWidth="1"/>
    <col min="41" max="42" width="11.140625" style="3" customWidth="1"/>
    <col min="43" max="43" width="2.42578125" style="3" customWidth="1"/>
    <col min="44" max="44" width="11.140625" style="4" customWidth="1"/>
    <col min="45" max="45" width="13.5703125" style="3" customWidth="1"/>
    <col min="46" max="47" width="11.140625" style="3" customWidth="1"/>
    <col min="48" max="48" width="2" style="3" customWidth="1"/>
    <col min="49" max="49" width="23.5703125" style="3" customWidth="1"/>
    <col min="50" max="50" width="10.5703125" style="19" customWidth="1"/>
    <col min="51" max="52" width="10.5703125" style="3" customWidth="1"/>
    <col min="53" max="53" width="2.5703125" style="3" customWidth="1"/>
    <col min="54" max="54" width="11.140625" style="3" customWidth="1"/>
    <col min="55" max="55" width="13.5703125" style="3" customWidth="1"/>
    <col min="56" max="57" width="11.140625" style="3" customWidth="1"/>
    <col min="58" max="58" width="2.42578125" style="3" customWidth="1"/>
    <col min="59" max="59" width="11.140625" style="3" customWidth="1"/>
    <col min="60" max="60" width="13.5703125" style="3" customWidth="1"/>
    <col min="61" max="62" width="11.140625" style="3" customWidth="1"/>
    <col min="63" max="63" width="2" style="3" customWidth="1"/>
    <col min="64" max="67" width="10.5703125" style="3" customWidth="1"/>
    <col min="68" max="68" width="2.5703125" style="3" customWidth="1"/>
    <col min="69" max="69" width="11.140625" style="3" customWidth="1"/>
    <col min="70" max="70" width="13.5703125" style="3" customWidth="1"/>
    <col min="71" max="72" width="11.140625" style="3" customWidth="1"/>
    <col min="73" max="73" width="2.42578125" style="3" customWidth="1"/>
    <col min="74" max="74" width="11.140625" style="3" customWidth="1"/>
    <col min="75" max="75" width="13.5703125" style="3" customWidth="1"/>
    <col min="76" max="77" width="11.140625" style="3" customWidth="1"/>
    <col min="78" max="78" width="2" style="3" customWidth="1"/>
    <col min="79" max="82" width="10.5703125" style="3" customWidth="1"/>
    <col min="83" max="83" width="2.5703125" style="3" customWidth="1"/>
    <col min="84" max="84" width="11.140625" style="3" customWidth="1"/>
    <col min="85" max="85" width="13.5703125" style="3" customWidth="1"/>
    <col min="86" max="87" width="11.140625" style="3" customWidth="1"/>
    <col min="88" max="88" width="2.42578125" style="3" customWidth="1"/>
    <col min="89" max="89" width="11.140625" style="3" customWidth="1"/>
    <col min="90" max="90" width="13.5703125" style="3" customWidth="1"/>
    <col min="91" max="92" width="11.140625" style="3" customWidth="1"/>
    <col min="93" max="93" width="2" style="3" customWidth="1"/>
    <col min="94" max="103" width="9.140625" style="3" customWidth="1"/>
    <col min="104" max="16384" width="9.140625" style="3"/>
  </cols>
  <sheetData>
    <row r="1" spans="1:103" ht="43.5" customHeight="1" x14ac:dyDescent="0.3">
      <c r="B1" s="113" t="s">
        <v>23</v>
      </c>
      <c r="C1" s="114"/>
      <c r="D1" s="114"/>
      <c r="E1" s="114"/>
      <c r="F1" s="114"/>
      <c r="G1" s="114"/>
      <c r="H1" s="114"/>
      <c r="I1" s="114"/>
      <c r="J1" s="114"/>
      <c r="K1" s="114"/>
      <c r="L1" s="114"/>
    </row>
    <row r="4" spans="1:103" ht="18.75" x14ac:dyDescent="0.3">
      <c r="B4" s="11">
        <v>1</v>
      </c>
      <c r="C4" s="11">
        <v>2</v>
      </c>
      <c r="D4" s="11">
        <v>3</v>
      </c>
      <c r="E4" s="11">
        <v>4</v>
      </c>
      <c r="F4" s="11">
        <v>5</v>
      </c>
      <c r="G4" s="11">
        <v>6</v>
      </c>
      <c r="H4" s="11"/>
      <c r="I4" s="11">
        <v>7</v>
      </c>
      <c r="J4" s="11">
        <v>8</v>
      </c>
      <c r="K4" s="11">
        <v>9</v>
      </c>
      <c r="L4" s="11">
        <v>10</v>
      </c>
      <c r="M4" s="11"/>
      <c r="N4" s="11">
        <v>11</v>
      </c>
      <c r="O4" s="11">
        <v>12</v>
      </c>
      <c r="P4" s="11">
        <v>13</v>
      </c>
      <c r="Q4" s="11">
        <v>14</v>
      </c>
      <c r="R4" s="11"/>
      <c r="S4" s="11">
        <v>15</v>
      </c>
      <c r="T4" s="11">
        <v>16</v>
      </c>
      <c r="U4" s="11">
        <v>17</v>
      </c>
      <c r="V4" s="11">
        <v>18</v>
      </c>
      <c r="W4" s="11"/>
      <c r="X4" s="11">
        <v>19</v>
      </c>
      <c r="Y4" s="11">
        <v>20</v>
      </c>
      <c r="Z4" s="11">
        <v>21</v>
      </c>
      <c r="AA4" s="11">
        <v>22</v>
      </c>
      <c r="AB4" s="11"/>
      <c r="AC4" s="11">
        <v>23</v>
      </c>
      <c r="AD4" s="11">
        <v>24</v>
      </c>
      <c r="AE4" s="11">
        <v>25</v>
      </c>
      <c r="AF4" s="11">
        <v>26</v>
      </c>
      <c r="AG4" s="11"/>
      <c r="AH4" s="11">
        <v>27</v>
      </c>
      <c r="AI4" s="11">
        <v>28</v>
      </c>
      <c r="AJ4" s="11">
        <v>29</v>
      </c>
      <c r="AK4" s="11">
        <v>30</v>
      </c>
      <c r="AL4" s="11"/>
      <c r="AM4" s="11">
        <v>31</v>
      </c>
      <c r="AN4" s="11">
        <v>32</v>
      </c>
      <c r="AO4" s="11">
        <v>33</v>
      </c>
      <c r="AP4" s="11">
        <v>34</v>
      </c>
      <c r="AQ4" s="11"/>
      <c r="AR4" s="11">
        <v>35</v>
      </c>
      <c r="AS4" s="11">
        <v>36</v>
      </c>
      <c r="AT4" s="11">
        <v>37</v>
      </c>
      <c r="AU4" s="11">
        <v>38</v>
      </c>
      <c r="AV4" s="11"/>
      <c r="AW4" s="11">
        <v>39</v>
      </c>
      <c r="AX4" s="110"/>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row>
    <row r="5" spans="1:103" ht="15.75" x14ac:dyDescent="0.25">
      <c r="D5" s="69" t="s">
        <v>12</v>
      </c>
      <c r="S5" s="69"/>
      <c r="AH5" s="69"/>
      <c r="BL5" s="17"/>
      <c r="CA5" s="17"/>
    </row>
    <row r="6" spans="1:103" x14ac:dyDescent="0.2">
      <c r="D6" s="8" t="s">
        <v>16</v>
      </c>
      <c r="E6" s="6"/>
      <c r="F6" s="6"/>
      <c r="G6" s="6"/>
      <c r="H6" s="6"/>
      <c r="I6" s="9"/>
      <c r="J6" s="6"/>
      <c r="K6" s="6"/>
      <c r="L6" s="6"/>
      <c r="M6" s="6"/>
      <c r="N6" s="9"/>
      <c r="O6" s="6"/>
      <c r="P6" s="6"/>
      <c r="Q6" s="6"/>
      <c r="S6" s="8" t="s">
        <v>13</v>
      </c>
      <c r="T6" s="6"/>
      <c r="U6" s="6"/>
      <c r="V6" s="6"/>
      <c r="W6" s="6"/>
      <c r="X6" s="6"/>
      <c r="Y6" s="6"/>
      <c r="Z6" s="6"/>
      <c r="AA6" s="6"/>
      <c r="AB6" s="6"/>
      <c r="AC6" s="9"/>
      <c r="AD6" s="6"/>
      <c r="AE6" s="6"/>
      <c r="AF6" s="6"/>
      <c r="AH6" s="8" t="s">
        <v>14</v>
      </c>
      <c r="AI6" s="6"/>
      <c r="AJ6" s="6"/>
      <c r="AK6" s="6"/>
      <c r="AL6" s="6"/>
      <c r="AM6" s="9"/>
      <c r="AN6" s="6"/>
      <c r="AO6" s="6"/>
      <c r="AP6" s="6"/>
      <c r="AQ6" s="6"/>
      <c r="AR6" s="9"/>
      <c r="AS6" s="6"/>
      <c r="AT6" s="6"/>
      <c r="AU6" s="6"/>
      <c r="AW6" s="6"/>
      <c r="BL6" s="18"/>
      <c r="CA6" s="18"/>
    </row>
    <row r="7" spans="1:103" x14ac:dyDescent="0.2">
      <c r="D7" s="9" t="s">
        <v>0</v>
      </c>
      <c r="E7" s="6"/>
      <c r="F7" s="6"/>
      <c r="G7" s="6"/>
      <c r="I7" s="10" t="s">
        <v>5</v>
      </c>
      <c r="J7" s="7"/>
      <c r="K7" s="7"/>
      <c r="L7" s="7"/>
      <c r="N7" s="10" t="s">
        <v>6</v>
      </c>
      <c r="O7" s="7"/>
      <c r="P7" s="7"/>
      <c r="Q7" s="7"/>
      <c r="S7" s="9" t="s">
        <v>0</v>
      </c>
      <c r="T7" s="6"/>
      <c r="U7" s="6"/>
      <c r="V7" s="6"/>
      <c r="X7" s="10" t="s">
        <v>5</v>
      </c>
      <c r="Y7" s="7"/>
      <c r="Z7" s="7"/>
      <c r="AA7" s="7"/>
      <c r="AC7" s="10" t="s">
        <v>6</v>
      </c>
      <c r="AD7" s="7"/>
      <c r="AE7" s="7"/>
      <c r="AF7" s="7"/>
      <c r="AH7" s="9" t="s">
        <v>0</v>
      </c>
      <c r="AI7" s="6"/>
      <c r="AJ7" s="6"/>
      <c r="AK7" s="6"/>
      <c r="AM7" s="10" t="s">
        <v>5</v>
      </c>
      <c r="AN7" s="7"/>
      <c r="AO7" s="7"/>
      <c r="AP7" s="7"/>
      <c r="AR7" s="10" t="s">
        <v>6</v>
      </c>
      <c r="AS7" s="7"/>
      <c r="AT7" s="7"/>
      <c r="AU7" s="7"/>
      <c r="AW7" s="7"/>
      <c r="BB7" s="4"/>
      <c r="BG7" s="4"/>
      <c r="BL7" s="4"/>
      <c r="BQ7" s="4"/>
      <c r="BV7" s="4"/>
      <c r="CA7" s="4"/>
      <c r="CF7" s="4"/>
      <c r="CK7" s="4"/>
    </row>
    <row r="8" spans="1:103" ht="38.25" x14ac:dyDescent="0.2">
      <c r="A8" s="6"/>
      <c r="B8" s="9" t="s">
        <v>7</v>
      </c>
      <c r="C8" s="9" t="s">
        <v>20</v>
      </c>
      <c r="D8" s="65" t="s">
        <v>1</v>
      </c>
      <c r="E8" s="65" t="s">
        <v>2</v>
      </c>
      <c r="F8" s="65" t="s">
        <v>3</v>
      </c>
      <c r="G8" s="65" t="s">
        <v>4</v>
      </c>
      <c r="H8" s="4"/>
      <c r="I8" s="65" t="s">
        <v>1</v>
      </c>
      <c r="J8" s="65" t="s">
        <v>2</v>
      </c>
      <c r="K8" s="65" t="s">
        <v>3</v>
      </c>
      <c r="L8" s="65" t="s">
        <v>4</v>
      </c>
      <c r="M8" s="4"/>
      <c r="N8" s="65" t="s">
        <v>1</v>
      </c>
      <c r="O8" s="65" t="s">
        <v>2</v>
      </c>
      <c r="P8" s="65" t="s">
        <v>3</v>
      </c>
      <c r="Q8" s="65" t="s">
        <v>4</v>
      </c>
      <c r="R8" s="4"/>
      <c r="S8" s="65" t="s">
        <v>1</v>
      </c>
      <c r="T8" s="65" t="s">
        <v>2</v>
      </c>
      <c r="U8" s="65" t="s">
        <v>3</v>
      </c>
      <c r="V8" s="65" t="s">
        <v>4</v>
      </c>
      <c r="W8" s="4"/>
      <c r="X8" s="65" t="s">
        <v>1</v>
      </c>
      <c r="Y8" s="65" t="s">
        <v>2</v>
      </c>
      <c r="Z8" s="65" t="s">
        <v>3</v>
      </c>
      <c r="AA8" s="65" t="s">
        <v>4</v>
      </c>
      <c r="AB8" s="4"/>
      <c r="AC8" s="65" t="s">
        <v>1</v>
      </c>
      <c r="AD8" s="65" t="s">
        <v>2</v>
      </c>
      <c r="AE8" s="65" t="s">
        <v>3</v>
      </c>
      <c r="AF8" s="65" t="s">
        <v>4</v>
      </c>
      <c r="AG8" s="4"/>
      <c r="AH8" s="65" t="s">
        <v>1</v>
      </c>
      <c r="AI8" s="65" t="s">
        <v>2</v>
      </c>
      <c r="AJ8" s="65" t="s">
        <v>3</v>
      </c>
      <c r="AK8" s="65" t="s">
        <v>4</v>
      </c>
      <c r="AL8" s="4"/>
      <c r="AM8" s="65" t="s">
        <v>1</v>
      </c>
      <c r="AN8" s="65" t="s">
        <v>2</v>
      </c>
      <c r="AO8" s="65" t="s">
        <v>3</v>
      </c>
      <c r="AP8" s="65" t="s">
        <v>4</v>
      </c>
      <c r="AQ8" s="4"/>
      <c r="AR8" s="65" t="s">
        <v>1</v>
      </c>
      <c r="AS8" s="65" t="s">
        <v>2</v>
      </c>
      <c r="AT8" s="65" t="s">
        <v>3</v>
      </c>
      <c r="AU8" s="65" t="s">
        <v>4</v>
      </c>
      <c r="AV8" s="4"/>
      <c r="AW8" s="65" t="s">
        <v>35</v>
      </c>
      <c r="AX8" s="62" t="s">
        <v>143</v>
      </c>
      <c r="AY8" s="16" t="s">
        <v>142</v>
      </c>
      <c r="AZ8" s="16" t="s">
        <v>166</v>
      </c>
      <c r="BB8" s="16"/>
      <c r="BC8" s="16"/>
      <c r="BD8" s="16"/>
      <c r="BE8" s="16"/>
      <c r="BG8" s="16"/>
      <c r="BH8" s="16"/>
      <c r="BI8" s="16"/>
      <c r="BJ8" s="16"/>
      <c r="BL8" s="16"/>
      <c r="BM8" s="16"/>
      <c r="BN8" s="16"/>
      <c r="BO8" s="16"/>
      <c r="BQ8" s="16"/>
      <c r="BR8" s="16"/>
      <c r="BS8" s="16"/>
      <c r="BT8" s="16"/>
      <c r="BV8" s="16"/>
      <c r="BW8" s="16"/>
      <c r="BX8" s="16"/>
      <c r="BY8" s="16"/>
      <c r="CA8" s="16"/>
      <c r="CB8" s="16"/>
      <c r="CC8" s="16"/>
      <c r="CD8" s="16"/>
      <c r="CF8" s="16"/>
      <c r="CG8" s="16"/>
      <c r="CH8" s="16"/>
      <c r="CI8" s="16"/>
      <c r="CK8" s="16"/>
      <c r="CL8" s="16"/>
      <c r="CM8" s="16"/>
      <c r="CN8" s="16"/>
    </row>
    <row r="9" spans="1:103" ht="15" x14ac:dyDescent="0.25">
      <c r="B9" s="44" t="s">
        <v>52</v>
      </c>
      <c r="C9" s="45" t="s">
        <v>1</v>
      </c>
      <c r="D9" s="68">
        <v>2577847</v>
      </c>
      <c r="E9" s="45">
        <v>2045940</v>
      </c>
      <c r="F9" s="45">
        <v>282881</v>
      </c>
      <c r="G9" s="45">
        <v>249025</v>
      </c>
      <c r="H9" s="45"/>
      <c r="I9" s="68">
        <v>1961409</v>
      </c>
      <c r="J9" s="45">
        <v>0</v>
      </c>
      <c r="K9" s="45">
        <v>1952424</v>
      </c>
      <c r="L9" s="45">
        <v>8985</v>
      </c>
      <c r="M9" s="45"/>
      <c r="N9" s="68">
        <v>4539256</v>
      </c>
      <c r="O9" s="45">
        <v>2045940</v>
      </c>
      <c r="P9" s="45">
        <v>2235305</v>
      </c>
      <c r="Q9" s="45">
        <v>258010</v>
      </c>
      <c r="R9" s="45"/>
      <c r="S9" s="68">
        <v>1633291</v>
      </c>
      <c r="T9" s="45">
        <v>1473139</v>
      </c>
      <c r="U9" s="45">
        <v>145196</v>
      </c>
      <c r="V9" s="45">
        <v>14957</v>
      </c>
      <c r="W9" s="45"/>
      <c r="X9" s="45">
        <v>1113903</v>
      </c>
      <c r="Y9" s="45">
        <v>0</v>
      </c>
      <c r="Z9" s="45">
        <v>1110290</v>
      </c>
      <c r="AA9" s="45">
        <v>3613</v>
      </c>
      <c r="AB9" s="45"/>
      <c r="AC9" s="70">
        <v>2747194</v>
      </c>
      <c r="AD9" s="46">
        <v>1473139</v>
      </c>
      <c r="AE9" s="46">
        <v>1255486</v>
      </c>
      <c r="AF9" s="46">
        <v>18570</v>
      </c>
      <c r="AG9" s="45"/>
      <c r="AH9" s="68">
        <v>944555</v>
      </c>
      <c r="AI9" s="45">
        <v>572802</v>
      </c>
      <c r="AJ9" s="45">
        <v>137685</v>
      </c>
      <c r="AK9" s="45">
        <v>234068</v>
      </c>
      <c r="AL9" s="45"/>
      <c r="AM9" s="68">
        <v>847506</v>
      </c>
      <c r="AN9" s="45">
        <v>0</v>
      </c>
      <c r="AO9" s="45">
        <v>842134</v>
      </c>
      <c r="AP9" s="45">
        <v>5372</v>
      </c>
      <c r="AQ9" s="45"/>
      <c r="AR9" s="70">
        <v>1792061</v>
      </c>
      <c r="AS9" s="46">
        <v>572802</v>
      </c>
      <c r="AT9" s="46">
        <v>979819</v>
      </c>
      <c r="AU9" s="46">
        <v>239440</v>
      </c>
      <c r="AV9" s="45"/>
      <c r="AW9" s="45" t="s">
        <v>31</v>
      </c>
      <c r="AX9" s="62">
        <v>2023</v>
      </c>
      <c r="AY9" s="16" t="str">
        <f>Sources!$G$5</f>
        <v>LFS</v>
      </c>
      <c r="AZ9" s="3" t="str">
        <f>Sources!$E$2</f>
        <v>13e</v>
      </c>
      <c r="BB9" s="16"/>
      <c r="BC9" s="16"/>
      <c r="BD9" s="16"/>
      <c r="BE9" s="16"/>
      <c r="BG9" s="16"/>
      <c r="BH9" s="16"/>
      <c r="BI9" s="16"/>
      <c r="BJ9" s="16"/>
      <c r="BL9" s="16"/>
      <c r="BM9" s="16"/>
      <c r="BN9" s="16"/>
      <c r="BO9" s="16"/>
      <c r="BQ9" s="16"/>
      <c r="BR9" s="16"/>
      <c r="BS9" s="16"/>
      <c r="BT9" s="16"/>
      <c r="BV9" s="16"/>
      <c r="BW9" s="16"/>
      <c r="BX9" s="16"/>
      <c r="BY9" s="16"/>
      <c r="CA9" s="16"/>
      <c r="CB9" s="16"/>
      <c r="CC9" s="16"/>
      <c r="CD9" s="16"/>
      <c r="CF9" s="16"/>
      <c r="CG9" s="16"/>
      <c r="CH9" s="16"/>
      <c r="CI9" s="16"/>
      <c r="CK9" s="16"/>
      <c r="CL9" s="16"/>
      <c r="CM9" s="16"/>
      <c r="CN9" s="16"/>
    </row>
    <row r="10" spans="1:103" ht="15" x14ac:dyDescent="0.25">
      <c r="B10" s="44" t="s">
        <v>52</v>
      </c>
      <c r="C10" s="45" t="s">
        <v>8</v>
      </c>
      <c r="D10" s="68">
        <v>769911</v>
      </c>
      <c r="E10" s="45">
        <v>253456</v>
      </c>
      <c r="F10" s="45">
        <v>267430</v>
      </c>
      <c r="G10" s="45">
        <v>249025</v>
      </c>
      <c r="H10" s="45"/>
      <c r="I10" s="68">
        <v>1801092</v>
      </c>
      <c r="J10" s="45">
        <v>0</v>
      </c>
      <c r="K10" s="45">
        <v>1792107</v>
      </c>
      <c r="L10" s="45">
        <v>8985</v>
      </c>
      <c r="M10" s="45"/>
      <c r="N10" s="68">
        <v>2571003</v>
      </c>
      <c r="O10" s="45">
        <v>253456</v>
      </c>
      <c r="P10" s="45">
        <v>2059537</v>
      </c>
      <c r="Q10" s="45">
        <v>258010</v>
      </c>
      <c r="R10" s="45"/>
      <c r="S10" s="68">
        <v>342110</v>
      </c>
      <c r="T10" s="45">
        <v>186339</v>
      </c>
      <c r="U10" s="45">
        <v>140815</v>
      </c>
      <c r="V10" s="45">
        <v>14957</v>
      </c>
      <c r="W10" s="45"/>
      <c r="X10" s="45">
        <v>986020</v>
      </c>
      <c r="Y10" s="45">
        <v>0</v>
      </c>
      <c r="Z10" s="45">
        <v>982406</v>
      </c>
      <c r="AA10" s="45">
        <v>3613</v>
      </c>
      <c r="AB10" s="45"/>
      <c r="AC10" s="70">
        <v>1328130</v>
      </c>
      <c r="AD10" s="46">
        <v>186339</v>
      </c>
      <c r="AE10" s="46">
        <v>1123221</v>
      </c>
      <c r="AF10" s="46">
        <v>18570</v>
      </c>
      <c r="AG10" s="45"/>
      <c r="AH10" s="68">
        <v>427801</v>
      </c>
      <c r="AI10" s="45">
        <v>67117</v>
      </c>
      <c r="AJ10" s="45">
        <v>126615</v>
      </c>
      <c r="AK10" s="45">
        <v>234068</v>
      </c>
      <c r="AL10" s="45"/>
      <c r="AM10" s="68">
        <v>815073</v>
      </c>
      <c r="AN10" s="45">
        <v>0</v>
      </c>
      <c r="AO10" s="45">
        <v>809701</v>
      </c>
      <c r="AP10" s="45">
        <v>5372</v>
      </c>
      <c r="AQ10" s="45"/>
      <c r="AR10" s="70">
        <v>1242874</v>
      </c>
      <c r="AS10" s="46">
        <v>67117</v>
      </c>
      <c r="AT10" s="46">
        <v>936316</v>
      </c>
      <c r="AU10" s="46">
        <v>239440</v>
      </c>
      <c r="AV10" s="45"/>
      <c r="AW10" s="45" t="s">
        <v>31</v>
      </c>
      <c r="AX10" s="62">
        <v>2023</v>
      </c>
      <c r="AY10" s="16" t="str">
        <f>Sources!$G$5</f>
        <v>LFS</v>
      </c>
      <c r="AZ10" s="3" t="str">
        <f>Sources!$E$2</f>
        <v>13e</v>
      </c>
      <c r="BB10" s="16"/>
      <c r="BC10" s="16"/>
      <c r="BD10" s="16"/>
      <c r="BE10" s="16"/>
      <c r="BG10" s="16"/>
      <c r="BH10" s="16"/>
      <c r="BI10" s="16"/>
      <c r="BJ10" s="16"/>
      <c r="BL10" s="16"/>
      <c r="BM10" s="16"/>
      <c r="BN10" s="16"/>
      <c r="BO10" s="16"/>
      <c r="BQ10" s="16"/>
      <c r="BR10" s="16"/>
      <c r="BS10" s="16"/>
      <c r="BT10" s="16"/>
      <c r="BV10" s="16"/>
      <c r="BW10" s="16"/>
      <c r="BX10" s="16"/>
      <c r="BY10" s="16"/>
      <c r="CA10" s="16"/>
      <c r="CB10" s="16"/>
      <c r="CC10" s="16"/>
      <c r="CD10" s="16"/>
      <c r="CF10" s="16"/>
      <c r="CG10" s="16"/>
      <c r="CH10" s="16"/>
      <c r="CI10" s="16"/>
      <c r="CK10" s="16"/>
      <c r="CL10" s="16"/>
      <c r="CM10" s="16"/>
      <c r="CN10" s="16"/>
    </row>
    <row r="11" spans="1:103" ht="15" x14ac:dyDescent="0.25">
      <c r="B11" s="44" t="s">
        <v>52</v>
      </c>
      <c r="C11" s="45" t="s">
        <v>9</v>
      </c>
      <c r="D11" s="68">
        <v>77478</v>
      </c>
      <c r="E11" s="45">
        <v>77478</v>
      </c>
      <c r="F11" s="45">
        <v>0</v>
      </c>
      <c r="G11" s="45">
        <v>0</v>
      </c>
      <c r="H11" s="45"/>
      <c r="I11" s="68">
        <v>71091</v>
      </c>
      <c r="J11" s="45">
        <v>0</v>
      </c>
      <c r="K11" s="45">
        <v>71091</v>
      </c>
      <c r="L11" s="45">
        <v>0</v>
      </c>
      <c r="M11" s="45"/>
      <c r="N11" s="68">
        <v>148569</v>
      </c>
      <c r="O11" s="45">
        <v>77478</v>
      </c>
      <c r="P11" s="45">
        <v>71091</v>
      </c>
      <c r="Q11" s="45">
        <v>0</v>
      </c>
      <c r="R11" s="45"/>
      <c r="S11" s="68">
        <v>61555</v>
      </c>
      <c r="T11" s="45">
        <v>61555</v>
      </c>
      <c r="U11" s="45">
        <v>0</v>
      </c>
      <c r="V11" s="45">
        <v>0</v>
      </c>
      <c r="W11" s="45"/>
      <c r="X11" s="45">
        <v>56965</v>
      </c>
      <c r="Y11" s="45">
        <v>0</v>
      </c>
      <c r="Z11" s="45">
        <v>56965</v>
      </c>
      <c r="AA11" s="45">
        <v>0</v>
      </c>
      <c r="AB11" s="45"/>
      <c r="AC11" s="70">
        <v>118520</v>
      </c>
      <c r="AD11" s="46">
        <v>61555</v>
      </c>
      <c r="AE11" s="46">
        <v>56965</v>
      </c>
      <c r="AF11" s="46">
        <v>0</v>
      </c>
      <c r="AG11" s="45"/>
      <c r="AH11" s="68">
        <v>15922</v>
      </c>
      <c r="AI11" s="45">
        <v>15922</v>
      </c>
      <c r="AJ11" s="45">
        <v>0</v>
      </c>
      <c r="AK11" s="45">
        <v>0</v>
      </c>
      <c r="AL11" s="45"/>
      <c r="AM11" s="68">
        <v>14126</v>
      </c>
      <c r="AN11" s="45">
        <v>0</v>
      </c>
      <c r="AO11" s="45">
        <v>14126</v>
      </c>
      <c r="AP11" s="45">
        <v>0</v>
      </c>
      <c r="AQ11" s="45"/>
      <c r="AR11" s="70">
        <v>30048</v>
      </c>
      <c r="AS11" s="46">
        <v>15922</v>
      </c>
      <c r="AT11" s="46">
        <v>14126</v>
      </c>
      <c r="AU11" s="46">
        <v>0</v>
      </c>
      <c r="AV11" s="45"/>
      <c r="AW11" s="45" t="s">
        <v>31</v>
      </c>
      <c r="AX11" s="62">
        <v>2023</v>
      </c>
      <c r="AY11" s="16" t="str">
        <f>Sources!$G$5</f>
        <v>LFS</v>
      </c>
      <c r="AZ11" s="3" t="str">
        <f>Sources!$E$2</f>
        <v>13e</v>
      </c>
      <c r="BB11" s="16"/>
      <c r="BC11" s="16"/>
      <c r="BD11" s="16"/>
      <c r="BE11" s="16"/>
      <c r="BG11" s="16"/>
      <c r="BH11" s="16"/>
      <c r="BI11" s="16"/>
      <c r="BJ11" s="16"/>
      <c r="BL11" s="16"/>
      <c r="BM11" s="16"/>
      <c r="BN11" s="16"/>
      <c r="BO11" s="16"/>
      <c r="BQ11" s="16"/>
      <c r="BR11" s="16"/>
      <c r="BS11" s="16"/>
      <c r="BT11" s="16"/>
      <c r="BV11" s="16"/>
      <c r="BW11" s="16"/>
      <c r="BX11" s="16"/>
      <c r="BY11" s="16"/>
      <c r="CA11" s="16"/>
      <c r="CB11" s="16"/>
      <c r="CC11" s="16"/>
      <c r="CD11" s="16"/>
      <c r="CF11" s="16"/>
      <c r="CG11" s="16"/>
      <c r="CH11" s="16"/>
      <c r="CI11" s="16"/>
      <c r="CK11" s="16"/>
      <c r="CL11" s="16"/>
      <c r="CM11" s="16"/>
      <c r="CN11" s="16"/>
    </row>
    <row r="12" spans="1:103" ht="15" x14ac:dyDescent="0.25">
      <c r="B12" s="44" t="s">
        <v>52</v>
      </c>
      <c r="C12" s="45" t="s">
        <v>10</v>
      </c>
      <c r="D12" s="68">
        <v>1648560</v>
      </c>
      <c r="E12" s="45">
        <v>1648560</v>
      </c>
      <c r="F12" s="45">
        <v>0</v>
      </c>
      <c r="G12" s="45">
        <v>0</v>
      </c>
      <c r="H12" s="45"/>
      <c r="I12" s="68">
        <v>89226</v>
      </c>
      <c r="J12" s="45">
        <v>0</v>
      </c>
      <c r="K12" s="45">
        <v>89226</v>
      </c>
      <c r="L12" s="45">
        <v>0</v>
      </c>
      <c r="M12" s="45"/>
      <c r="N12" s="68">
        <v>1737786</v>
      </c>
      <c r="O12" s="45">
        <v>1648560</v>
      </c>
      <c r="P12" s="45">
        <v>89226</v>
      </c>
      <c r="Q12" s="45">
        <v>0</v>
      </c>
      <c r="R12" s="45"/>
      <c r="S12" s="68">
        <v>1202331</v>
      </c>
      <c r="T12" s="45">
        <v>1202331</v>
      </c>
      <c r="U12" s="45">
        <v>0</v>
      </c>
      <c r="V12" s="45">
        <v>0</v>
      </c>
      <c r="W12" s="45"/>
      <c r="X12" s="45">
        <v>70918</v>
      </c>
      <c r="Y12" s="45">
        <v>0</v>
      </c>
      <c r="Z12" s="45">
        <v>70918</v>
      </c>
      <c r="AA12" s="45">
        <v>0</v>
      </c>
      <c r="AB12" s="45"/>
      <c r="AC12" s="70">
        <v>1273249</v>
      </c>
      <c r="AD12" s="46">
        <v>1202331</v>
      </c>
      <c r="AE12" s="46">
        <v>70918</v>
      </c>
      <c r="AF12" s="46">
        <v>0</v>
      </c>
      <c r="AG12" s="45"/>
      <c r="AH12" s="68">
        <v>446229</v>
      </c>
      <c r="AI12" s="45">
        <v>446229</v>
      </c>
      <c r="AJ12" s="45">
        <v>0</v>
      </c>
      <c r="AK12" s="45">
        <v>0</v>
      </c>
      <c r="AL12" s="45"/>
      <c r="AM12" s="68">
        <v>18308</v>
      </c>
      <c r="AN12" s="45">
        <v>0</v>
      </c>
      <c r="AO12" s="45">
        <v>18308</v>
      </c>
      <c r="AP12" s="45">
        <v>0</v>
      </c>
      <c r="AQ12" s="45"/>
      <c r="AR12" s="70">
        <v>464537</v>
      </c>
      <c r="AS12" s="46">
        <v>446229</v>
      </c>
      <c r="AT12" s="46">
        <v>18308</v>
      </c>
      <c r="AU12" s="46">
        <v>0</v>
      </c>
      <c r="AV12" s="45"/>
      <c r="AW12" s="45" t="s">
        <v>31</v>
      </c>
      <c r="AX12" s="62">
        <v>2023</v>
      </c>
      <c r="AY12" s="16" t="str">
        <f>Sources!$G$5</f>
        <v>LFS</v>
      </c>
      <c r="AZ12" s="3" t="str">
        <f>Sources!$E$2</f>
        <v>13e</v>
      </c>
      <c r="BB12" s="16"/>
      <c r="BC12" s="16"/>
      <c r="BD12" s="16"/>
      <c r="BE12" s="16"/>
      <c r="BG12" s="16"/>
      <c r="BH12" s="16"/>
      <c r="BI12" s="16"/>
      <c r="BJ12" s="16"/>
      <c r="BL12" s="16"/>
      <c r="BM12" s="16"/>
      <c r="BN12" s="16"/>
      <c r="BO12" s="16"/>
      <c r="BQ12" s="16"/>
      <c r="BR12" s="16"/>
      <c r="BS12" s="16"/>
      <c r="BT12" s="16"/>
      <c r="BV12" s="16"/>
      <c r="BW12" s="16"/>
      <c r="BX12" s="16"/>
      <c r="BY12" s="16"/>
      <c r="CA12" s="16"/>
      <c r="CB12" s="16"/>
      <c r="CC12" s="16"/>
      <c r="CD12" s="16"/>
      <c r="CF12" s="16"/>
      <c r="CG12" s="16"/>
      <c r="CH12" s="16"/>
      <c r="CI12" s="16"/>
      <c r="CK12" s="16"/>
      <c r="CL12" s="16"/>
      <c r="CM12" s="16"/>
      <c r="CN12" s="16"/>
    </row>
    <row r="13" spans="1:103" ht="15" x14ac:dyDescent="0.25">
      <c r="B13" s="44" t="s">
        <v>52</v>
      </c>
      <c r="C13" s="45" t="s">
        <v>11</v>
      </c>
      <c r="D13" s="68">
        <v>81898</v>
      </c>
      <c r="E13" s="45">
        <v>66447</v>
      </c>
      <c r="F13" s="45">
        <v>15451</v>
      </c>
      <c r="G13" s="45">
        <v>0</v>
      </c>
      <c r="H13" s="45"/>
      <c r="I13" s="68">
        <v>0</v>
      </c>
      <c r="J13" s="45">
        <v>0</v>
      </c>
      <c r="K13" s="45">
        <v>0</v>
      </c>
      <c r="L13" s="45">
        <v>0</v>
      </c>
      <c r="M13" s="45"/>
      <c r="N13" s="68">
        <v>81898</v>
      </c>
      <c r="O13" s="45">
        <v>66447</v>
      </c>
      <c r="P13" s="45">
        <v>15451</v>
      </c>
      <c r="Q13" s="45">
        <v>0</v>
      </c>
      <c r="R13" s="45"/>
      <c r="S13" s="68">
        <v>27295</v>
      </c>
      <c r="T13" s="45">
        <v>22913</v>
      </c>
      <c r="U13" s="45">
        <v>4381</v>
      </c>
      <c r="V13" s="45">
        <v>0</v>
      </c>
      <c r="W13" s="45"/>
      <c r="X13" s="45">
        <v>0</v>
      </c>
      <c r="Y13" s="45">
        <v>0</v>
      </c>
      <c r="Z13" s="45">
        <v>0</v>
      </c>
      <c r="AA13" s="45">
        <v>0</v>
      </c>
      <c r="AB13" s="45"/>
      <c r="AC13" s="70">
        <v>27295</v>
      </c>
      <c r="AD13" s="46">
        <v>22913</v>
      </c>
      <c r="AE13" s="46">
        <v>4381</v>
      </c>
      <c r="AF13" s="46">
        <v>0</v>
      </c>
      <c r="AG13" s="45"/>
      <c r="AH13" s="68">
        <v>54603</v>
      </c>
      <c r="AI13" s="45">
        <v>43533</v>
      </c>
      <c r="AJ13" s="45">
        <v>11070</v>
      </c>
      <c r="AK13" s="45">
        <v>0</v>
      </c>
      <c r="AL13" s="45"/>
      <c r="AM13" s="68">
        <v>0</v>
      </c>
      <c r="AN13" s="45">
        <v>0</v>
      </c>
      <c r="AO13" s="45">
        <v>0</v>
      </c>
      <c r="AP13" s="45">
        <v>0</v>
      </c>
      <c r="AQ13" s="45"/>
      <c r="AR13" s="70">
        <v>54603</v>
      </c>
      <c r="AS13" s="46">
        <v>43533</v>
      </c>
      <c r="AT13" s="46">
        <v>11070</v>
      </c>
      <c r="AU13" s="46">
        <v>0</v>
      </c>
      <c r="AV13" s="45"/>
      <c r="AW13" s="45" t="s">
        <v>31</v>
      </c>
      <c r="AX13" s="62">
        <v>2023</v>
      </c>
      <c r="AY13" s="16" t="str">
        <f>Sources!$G$5</f>
        <v>LFS</v>
      </c>
      <c r="AZ13" s="3" t="str">
        <f>Sources!$E$2</f>
        <v>13e</v>
      </c>
      <c r="BB13" s="16"/>
      <c r="BC13" s="16"/>
      <c r="BD13" s="16"/>
      <c r="BE13" s="16"/>
      <c r="BG13" s="16"/>
      <c r="BH13" s="16"/>
      <c r="BI13" s="16"/>
      <c r="BJ13" s="16"/>
      <c r="BL13" s="16"/>
      <c r="BM13" s="16"/>
      <c r="BN13" s="16"/>
      <c r="BO13" s="16"/>
      <c r="BQ13" s="16"/>
      <c r="BR13" s="16"/>
      <c r="BS13" s="16"/>
      <c r="BT13" s="16"/>
      <c r="BV13" s="16"/>
      <c r="BW13" s="16"/>
      <c r="BX13" s="16"/>
      <c r="BY13" s="16"/>
      <c r="CA13" s="16"/>
      <c r="CB13" s="16"/>
      <c r="CC13" s="16"/>
      <c r="CD13" s="16"/>
      <c r="CF13" s="16"/>
      <c r="CG13" s="16"/>
      <c r="CH13" s="16"/>
      <c r="CI13" s="16"/>
      <c r="CK13" s="16"/>
      <c r="CL13" s="16"/>
      <c r="CM13" s="16"/>
      <c r="CN13" s="16"/>
    </row>
    <row r="14" spans="1:103" x14ac:dyDescent="0.2">
      <c r="I14" s="38"/>
      <c r="J14" s="16"/>
      <c r="K14" s="16"/>
      <c r="L14" s="16"/>
      <c r="N14" s="38"/>
      <c r="O14" s="16"/>
      <c r="P14" s="16"/>
      <c r="Q14" s="16"/>
      <c r="S14" s="38"/>
      <c r="T14" s="16"/>
      <c r="U14" s="16"/>
      <c r="V14" s="16"/>
      <c r="X14" s="16"/>
      <c r="Y14" s="16"/>
      <c r="Z14" s="16"/>
      <c r="AA14" s="16"/>
      <c r="AC14" s="38"/>
      <c r="AD14" s="16"/>
      <c r="AE14" s="16"/>
      <c r="AF14" s="16"/>
      <c r="AH14" s="38"/>
      <c r="AI14" s="16"/>
      <c r="AJ14" s="16"/>
      <c r="AK14" s="16"/>
      <c r="AM14" s="38"/>
      <c r="AN14" s="16"/>
      <c r="AO14" s="16"/>
      <c r="AP14" s="16"/>
      <c r="AR14" s="38"/>
      <c r="AS14" s="16"/>
      <c r="AT14" s="16"/>
      <c r="AU14" s="16"/>
      <c r="AW14" s="98">
        <v>0</v>
      </c>
    </row>
    <row r="15" spans="1:103" x14ac:dyDescent="0.2">
      <c r="A15" s="3">
        <v>5</v>
      </c>
      <c r="B15" s="3" t="s">
        <v>106</v>
      </c>
      <c r="C15" s="3" t="s">
        <v>1</v>
      </c>
      <c r="D15" s="4">
        <v>6654953</v>
      </c>
      <c r="E15" s="3">
        <v>4706889</v>
      </c>
      <c r="F15" s="3">
        <v>603498</v>
      </c>
      <c r="G15" s="3">
        <v>1344566</v>
      </c>
      <c r="I15" s="38">
        <v>1044812</v>
      </c>
      <c r="J15" s="16">
        <v>2963</v>
      </c>
      <c r="K15" s="16">
        <v>1040453</v>
      </c>
      <c r="L15" s="16">
        <v>1396</v>
      </c>
      <c r="N15" s="38">
        <v>7699765</v>
      </c>
      <c r="O15" s="16">
        <v>4709852</v>
      </c>
      <c r="P15" s="16">
        <v>1643951</v>
      </c>
      <c r="Q15" s="16">
        <v>1345962</v>
      </c>
      <c r="S15" s="38">
        <v>4872838</v>
      </c>
      <c r="T15" s="16">
        <v>3730303</v>
      </c>
      <c r="U15" s="16">
        <v>555422</v>
      </c>
      <c r="V15" s="16">
        <v>587113</v>
      </c>
      <c r="X15" s="16">
        <v>995339</v>
      </c>
      <c r="Y15" s="16">
        <v>2963</v>
      </c>
      <c r="Z15" s="16">
        <v>990980</v>
      </c>
      <c r="AA15" s="16">
        <v>1396</v>
      </c>
      <c r="AC15" s="38">
        <v>5868177</v>
      </c>
      <c r="AD15" s="16">
        <v>3733266</v>
      </c>
      <c r="AE15" s="16">
        <v>1546402</v>
      </c>
      <c r="AF15" s="16">
        <v>588509</v>
      </c>
      <c r="AH15" s="38">
        <v>1782115</v>
      </c>
      <c r="AI15" s="16">
        <v>976586</v>
      </c>
      <c r="AJ15" s="16">
        <v>48076</v>
      </c>
      <c r="AK15" s="16">
        <v>757453</v>
      </c>
      <c r="AM15" s="38">
        <v>49473</v>
      </c>
      <c r="AN15" s="16">
        <v>0</v>
      </c>
      <c r="AO15" s="16">
        <v>49473</v>
      </c>
      <c r="AP15" s="16">
        <v>0</v>
      </c>
      <c r="AR15" s="38">
        <v>1831588</v>
      </c>
      <c r="AS15" s="16">
        <v>976586</v>
      </c>
      <c r="AT15" s="16">
        <v>97549</v>
      </c>
      <c r="AU15" s="16">
        <v>757453</v>
      </c>
      <c r="AW15" s="3" t="s">
        <v>133</v>
      </c>
      <c r="AX15" s="19">
        <f>Sources!$H$3</f>
        <v>2021</v>
      </c>
      <c r="AY15" s="3" t="str">
        <f>Sources!$G$3</f>
        <v>LFS</v>
      </c>
      <c r="AZ15" s="3" t="str">
        <f>Sources!$E$2</f>
        <v>13e</v>
      </c>
    </row>
    <row r="16" spans="1:103" x14ac:dyDescent="0.2">
      <c r="B16" s="3" t="s">
        <v>106</v>
      </c>
      <c r="C16" s="3" t="s">
        <v>8</v>
      </c>
      <c r="D16" s="4">
        <v>1205094</v>
      </c>
      <c r="E16" s="3">
        <v>522901</v>
      </c>
      <c r="F16" s="3">
        <v>565227</v>
      </c>
      <c r="G16" s="3">
        <v>116966</v>
      </c>
      <c r="I16" s="38">
        <v>505243</v>
      </c>
      <c r="J16" s="16">
        <v>2963</v>
      </c>
      <c r="K16" s="16">
        <v>500884</v>
      </c>
      <c r="L16" s="16">
        <v>1396</v>
      </c>
      <c r="N16" s="38">
        <v>1710337</v>
      </c>
      <c r="O16" s="16">
        <v>525864</v>
      </c>
      <c r="P16" s="16">
        <v>1066111</v>
      </c>
      <c r="Q16" s="16">
        <v>118362</v>
      </c>
      <c r="S16" s="38">
        <v>1141159</v>
      </c>
      <c r="T16" s="16">
        <v>508369</v>
      </c>
      <c r="U16" s="16">
        <v>530711</v>
      </c>
      <c r="V16" s="16">
        <v>102079</v>
      </c>
      <c r="X16" s="16">
        <v>472894</v>
      </c>
      <c r="Y16" s="16">
        <v>2963</v>
      </c>
      <c r="Z16" s="16">
        <v>468535</v>
      </c>
      <c r="AA16" s="16">
        <v>1396</v>
      </c>
      <c r="AC16" s="38">
        <v>1614053</v>
      </c>
      <c r="AD16" s="16">
        <v>511332</v>
      </c>
      <c r="AE16" s="16">
        <v>999246</v>
      </c>
      <c r="AF16" s="16">
        <v>103475</v>
      </c>
      <c r="AH16" s="38">
        <v>63935</v>
      </c>
      <c r="AI16" s="16">
        <v>14532</v>
      </c>
      <c r="AJ16" s="16">
        <v>34516</v>
      </c>
      <c r="AK16" s="16">
        <v>14887</v>
      </c>
      <c r="AM16" s="38">
        <v>32349</v>
      </c>
      <c r="AN16" s="16">
        <v>0</v>
      </c>
      <c r="AO16" s="16">
        <v>32349</v>
      </c>
      <c r="AP16" s="16">
        <v>0</v>
      </c>
      <c r="AR16" s="38">
        <v>96284</v>
      </c>
      <c r="AS16" s="16">
        <v>14532</v>
      </c>
      <c r="AT16" s="16">
        <v>66865</v>
      </c>
      <c r="AU16" s="16">
        <v>14887</v>
      </c>
      <c r="AW16" s="3" t="s">
        <v>133</v>
      </c>
      <c r="AX16" s="19">
        <f>Sources!$H$3</f>
        <v>2021</v>
      </c>
      <c r="AY16" s="3" t="str">
        <f>Sources!$G$3</f>
        <v>LFS</v>
      </c>
      <c r="AZ16" s="3" t="str">
        <f>Sources!$E$2</f>
        <v>13e</v>
      </c>
    </row>
    <row r="17" spans="1:92" x14ac:dyDescent="0.2">
      <c r="A17" s="3">
        <v>1</v>
      </c>
      <c r="B17" s="3" t="s">
        <v>106</v>
      </c>
      <c r="C17" s="3" t="s">
        <v>107</v>
      </c>
      <c r="D17" s="4">
        <v>216721</v>
      </c>
      <c r="E17" s="3">
        <v>208996</v>
      </c>
      <c r="F17" s="3">
        <v>0</v>
      </c>
      <c r="G17" s="3">
        <v>7725</v>
      </c>
      <c r="I17" s="38">
        <v>155126</v>
      </c>
      <c r="J17" s="16">
        <v>0</v>
      </c>
      <c r="K17" s="16">
        <v>155126</v>
      </c>
      <c r="L17" s="16">
        <v>0</v>
      </c>
      <c r="N17" s="38">
        <v>371847</v>
      </c>
      <c r="O17" s="16">
        <v>208996</v>
      </c>
      <c r="P17" s="16">
        <v>155126</v>
      </c>
      <c r="Q17" s="16">
        <v>7725</v>
      </c>
      <c r="S17" s="38">
        <v>212191</v>
      </c>
      <c r="T17" s="16">
        <v>205855</v>
      </c>
      <c r="U17" s="16">
        <v>0</v>
      </c>
      <c r="V17" s="16">
        <v>6336</v>
      </c>
      <c r="X17" s="16">
        <v>152018</v>
      </c>
      <c r="Y17" s="16">
        <v>0</v>
      </c>
      <c r="Z17" s="16">
        <v>152018</v>
      </c>
      <c r="AA17" s="16">
        <v>0</v>
      </c>
      <c r="AC17" s="38">
        <v>364209</v>
      </c>
      <c r="AD17" s="16">
        <v>205855</v>
      </c>
      <c r="AE17" s="16">
        <v>152018</v>
      </c>
      <c r="AF17" s="16">
        <v>6336</v>
      </c>
      <c r="AH17" s="38">
        <v>4530</v>
      </c>
      <c r="AI17" s="16">
        <v>3141</v>
      </c>
      <c r="AJ17" s="16">
        <v>0</v>
      </c>
      <c r="AK17" s="16">
        <v>1389</v>
      </c>
      <c r="AM17" s="38">
        <v>3108</v>
      </c>
      <c r="AN17" s="16">
        <v>0</v>
      </c>
      <c r="AO17" s="16">
        <v>3108</v>
      </c>
      <c r="AP17" s="16">
        <v>0</v>
      </c>
      <c r="AR17" s="38">
        <v>7638</v>
      </c>
      <c r="AS17" s="16">
        <v>3141</v>
      </c>
      <c r="AT17" s="16">
        <v>3108</v>
      </c>
      <c r="AU17" s="16">
        <v>1389</v>
      </c>
      <c r="AW17" s="3" t="s">
        <v>133</v>
      </c>
      <c r="AX17" s="19">
        <f>Sources!$H$3</f>
        <v>2021</v>
      </c>
      <c r="AY17" s="3" t="str">
        <f>Sources!$G$3</f>
        <v>LFS</v>
      </c>
      <c r="AZ17" s="3" t="str">
        <f>Sources!$E$2</f>
        <v>13e</v>
      </c>
    </row>
    <row r="18" spans="1:92" x14ac:dyDescent="0.2">
      <c r="A18" s="3">
        <v>2</v>
      </c>
      <c r="B18" s="3" t="s">
        <v>106</v>
      </c>
      <c r="C18" s="3" t="s">
        <v>10</v>
      </c>
      <c r="D18" s="4">
        <v>4691510</v>
      </c>
      <c r="E18" s="3">
        <v>3719963</v>
      </c>
      <c r="F18" s="3">
        <v>0</v>
      </c>
      <c r="G18" s="3">
        <v>971547</v>
      </c>
      <c r="I18" s="38">
        <v>384443</v>
      </c>
      <c r="J18" s="16">
        <v>0</v>
      </c>
      <c r="K18" s="16">
        <v>384443</v>
      </c>
      <c r="L18" s="16">
        <v>0</v>
      </c>
      <c r="N18" s="38">
        <v>5075953</v>
      </c>
      <c r="O18" s="16">
        <v>3719963</v>
      </c>
      <c r="P18" s="16">
        <v>384443</v>
      </c>
      <c r="Q18" s="16">
        <v>971547</v>
      </c>
      <c r="S18" s="38">
        <v>3210198</v>
      </c>
      <c r="T18" s="16">
        <v>2836588</v>
      </c>
      <c r="U18" s="16">
        <v>0</v>
      </c>
      <c r="V18" s="16">
        <v>373610</v>
      </c>
      <c r="X18" s="16">
        <v>370427</v>
      </c>
      <c r="Y18" s="16">
        <v>0</v>
      </c>
      <c r="Z18" s="16">
        <v>370427</v>
      </c>
      <c r="AA18" s="16">
        <v>0</v>
      </c>
      <c r="AC18" s="38">
        <v>3580625</v>
      </c>
      <c r="AD18" s="16">
        <v>2836588</v>
      </c>
      <c r="AE18" s="16">
        <v>370427</v>
      </c>
      <c r="AF18" s="16">
        <v>373610</v>
      </c>
      <c r="AH18" s="38">
        <v>1481312</v>
      </c>
      <c r="AI18" s="16">
        <v>883375</v>
      </c>
      <c r="AJ18" s="16">
        <v>0</v>
      </c>
      <c r="AK18" s="16">
        <v>597937</v>
      </c>
      <c r="AM18" s="38">
        <v>14016</v>
      </c>
      <c r="AN18" s="16">
        <v>0</v>
      </c>
      <c r="AO18" s="16">
        <v>14016</v>
      </c>
      <c r="AP18" s="16">
        <v>0</v>
      </c>
      <c r="AR18" s="38">
        <v>1495328</v>
      </c>
      <c r="AS18" s="16">
        <v>883375</v>
      </c>
      <c r="AT18" s="16">
        <v>14016</v>
      </c>
      <c r="AU18" s="16">
        <v>597937</v>
      </c>
      <c r="AW18" s="3" t="s">
        <v>133</v>
      </c>
      <c r="AX18" s="19">
        <f>Sources!$H$3</f>
        <v>2021</v>
      </c>
      <c r="AY18" s="3" t="str">
        <f>Sources!$G$3</f>
        <v>LFS</v>
      </c>
      <c r="AZ18" s="3" t="str">
        <f>Sources!$E$2</f>
        <v>13e</v>
      </c>
    </row>
    <row r="19" spans="1:92" x14ac:dyDescent="0.2">
      <c r="A19" s="3">
        <v>3</v>
      </c>
      <c r="B19" s="3" t="s">
        <v>106</v>
      </c>
      <c r="C19" s="3" t="s">
        <v>11</v>
      </c>
      <c r="D19" s="4">
        <v>541628</v>
      </c>
      <c r="E19" s="3">
        <v>255029</v>
      </c>
      <c r="F19" s="3">
        <v>38271</v>
      </c>
      <c r="G19" s="3">
        <v>248328</v>
      </c>
      <c r="I19" s="38">
        <v>0</v>
      </c>
      <c r="J19" s="16">
        <v>0</v>
      </c>
      <c r="K19" s="16">
        <v>0</v>
      </c>
      <c r="L19" s="16">
        <v>0</v>
      </c>
      <c r="N19" s="38">
        <v>541628</v>
      </c>
      <c r="O19" s="16">
        <v>255029</v>
      </c>
      <c r="P19" s="16">
        <v>38271</v>
      </c>
      <c r="Q19" s="16">
        <v>248328</v>
      </c>
      <c r="S19" s="38">
        <v>309290</v>
      </c>
      <c r="T19" s="16">
        <v>179491</v>
      </c>
      <c r="U19" s="16">
        <v>24711</v>
      </c>
      <c r="V19" s="16">
        <v>105088</v>
      </c>
      <c r="X19" s="16">
        <v>0</v>
      </c>
      <c r="Y19" s="16">
        <v>0</v>
      </c>
      <c r="Z19" s="16">
        <v>0</v>
      </c>
      <c r="AA19" s="16">
        <v>0</v>
      </c>
      <c r="AC19" s="38">
        <v>309290</v>
      </c>
      <c r="AD19" s="16">
        <v>179491</v>
      </c>
      <c r="AE19" s="16">
        <v>24711</v>
      </c>
      <c r="AF19" s="16">
        <v>105088</v>
      </c>
      <c r="AH19" s="38">
        <v>232338</v>
      </c>
      <c r="AI19" s="16">
        <v>75538</v>
      </c>
      <c r="AJ19" s="16">
        <v>13560</v>
      </c>
      <c r="AK19" s="16">
        <v>143240</v>
      </c>
      <c r="AM19" s="38">
        <v>0</v>
      </c>
      <c r="AN19" s="16">
        <v>0</v>
      </c>
      <c r="AO19" s="16">
        <v>0</v>
      </c>
      <c r="AP19" s="16">
        <v>0</v>
      </c>
      <c r="AR19" s="38">
        <v>232338</v>
      </c>
      <c r="AS19" s="16">
        <v>75538</v>
      </c>
      <c r="AT19" s="16">
        <v>13560</v>
      </c>
      <c r="AU19" s="16">
        <v>143240</v>
      </c>
      <c r="AW19" s="3" t="s">
        <v>133</v>
      </c>
      <c r="AX19" s="19">
        <f>Sources!$H$3</f>
        <v>2021</v>
      </c>
      <c r="AY19" s="3" t="str">
        <f>Sources!$G$3</f>
        <v>LFS</v>
      </c>
      <c r="AZ19" s="3" t="str">
        <f>Sources!$E$2</f>
        <v>13e</v>
      </c>
    </row>
    <row r="20" spans="1:92" x14ac:dyDescent="0.2">
      <c r="I20" s="38"/>
      <c r="J20" s="16"/>
      <c r="K20" s="16"/>
      <c r="L20" s="16"/>
      <c r="N20" s="38"/>
      <c r="O20" s="16"/>
      <c r="P20" s="16"/>
      <c r="Q20" s="16"/>
      <c r="S20" s="38"/>
      <c r="T20" s="16"/>
      <c r="U20" s="16"/>
      <c r="V20" s="16"/>
      <c r="X20" s="16"/>
      <c r="Y20" s="16"/>
      <c r="Z20" s="16"/>
      <c r="AA20" s="16"/>
      <c r="AC20" s="38"/>
      <c r="AD20" s="16"/>
      <c r="AE20" s="16"/>
      <c r="AF20" s="16"/>
      <c r="AH20" s="38"/>
      <c r="AI20" s="16"/>
      <c r="AJ20" s="16"/>
      <c r="AK20" s="16"/>
      <c r="AM20" s="38"/>
      <c r="AN20" s="16"/>
      <c r="AO20" s="16"/>
      <c r="AP20" s="16"/>
      <c r="AR20" s="38"/>
      <c r="AS20" s="16"/>
      <c r="AT20" s="16"/>
      <c r="AU20" s="16"/>
      <c r="AW20" s="98">
        <v>0</v>
      </c>
    </row>
    <row r="21" spans="1:92" x14ac:dyDescent="0.2">
      <c r="A21" s="3">
        <v>4</v>
      </c>
      <c r="B21" s="3" t="s">
        <v>106</v>
      </c>
      <c r="C21" s="3" t="s">
        <v>1</v>
      </c>
      <c r="D21" s="4">
        <v>4044904</v>
      </c>
      <c r="E21" s="3">
        <v>2892190</v>
      </c>
      <c r="F21" s="3">
        <v>603204</v>
      </c>
      <c r="G21" s="3">
        <v>549510</v>
      </c>
      <c r="I21" s="38">
        <v>1044812</v>
      </c>
      <c r="J21" s="16">
        <v>6508</v>
      </c>
      <c r="K21" s="16">
        <v>1036908</v>
      </c>
      <c r="L21" s="16">
        <v>1396</v>
      </c>
      <c r="N21" s="38">
        <v>5089716</v>
      </c>
      <c r="O21" s="16">
        <v>2898698</v>
      </c>
      <c r="P21" s="16">
        <v>1640112</v>
      </c>
      <c r="Q21" s="16">
        <v>550906</v>
      </c>
      <c r="S21" s="38">
        <v>3402716</v>
      </c>
      <c r="T21" s="16">
        <v>2536480</v>
      </c>
      <c r="U21" s="16">
        <v>555128</v>
      </c>
      <c r="V21" s="16">
        <v>311108</v>
      </c>
      <c r="X21" s="16">
        <v>995339</v>
      </c>
      <c r="Y21" s="16">
        <v>6508</v>
      </c>
      <c r="Z21" s="16">
        <v>987435</v>
      </c>
      <c r="AA21" s="16">
        <v>1396</v>
      </c>
      <c r="AC21" s="38">
        <v>4398055</v>
      </c>
      <c r="AD21" s="16">
        <v>2542988</v>
      </c>
      <c r="AE21" s="16">
        <v>1542563</v>
      </c>
      <c r="AF21" s="16">
        <v>312504</v>
      </c>
      <c r="AH21" s="38">
        <v>642188</v>
      </c>
      <c r="AI21" s="16">
        <v>355710</v>
      </c>
      <c r="AJ21" s="16">
        <v>48076</v>
      </c>
      <c r="AK21" s="16">
        <v>238402</v>
      </c>
      <c r="AM21" s="38">
        <v>49473</v>
      </c>
      <c r="AN21" s="16">
        <v>0</v>
      </c>
      <c r="AO21" s="16">
        <v>49473</v>
      </c>
      <c r="AP21" s="16">
        <v>0</v>
      </c>
      <c r="AR21" s="38">
        <v>691661</v>
      </c>
      <c r="AS21" s="16">
        <v>355710</v>
      </c>
      <c r="AT21" s="16">
        <v>97549</v>
      </c>
      <c r="AU21" s="16">
        <v>238402</v>
      </c>
      <c r="AW21" s="3" t="s">
        <v>133</v>
      </c>
      <c r="AX21" s="19">
        <f>Sources!$H$3</f>
        <v>2021</v>
      </c>
      <c r="AY21" s="3" t="str">
        <f>Sources!$G$3</f>
        <v>LFS</v>
      </c>
      <c r="AZ21" s="3" t="s">
        <v>141</v>
      </c>
    </row>
    <row r="22" spans="1:92" x14ac:dyDescent="0.2">
      <c r="A22" s="3">
        <v>5</v>
      </c>
      <c r="B22" s="3" t="s">
        <v>106</v>
      </c>
      <c r="C22" s="3" t="s">
        <v>8</v>
      </c>
      <c r="D22" s="4">
        <v>1204112</v>
      </c>
      <c r="E22" s="3">
        <v>522213</v>
      </c>
      <c r="F22" s="3">
        <v>564933</v>
      </c>
      <c r="G22" s="3">
        <v>116966</v>
      </c>
      <c r="I22" s="38">
        <v>505243</v>
      </c>
      <c r="J22" s="16">
        <v>6508</v>
      </c>
      <c r="K22" s="16">
        <v>497339</v>
      </c>
      <c r="L22" s="16">
        <v>1396</v>
      </c>
      <c r="N22" s="38">
        <v>1709355</v>
      </c>
      <c r="O22" s="16">
        <v>528721</v>
      </c>
      <c r="P22" s="16">
        <v>1062272</v>
      </c>
      <c r="Q22" s="16">
        <v>118362</v>
      </c>
      <c r="S22" s="38">
        <v>1140177</v>
      </c>
      <c r="T22" s="16">
        <v>507681</v>
      </c>
      <c r="U22" s="16">
        <v>530417</v>
      </c>
      <c r="V22" s="16">
        <v>102079</v>
      </c>
      <c r="X22" s="16">
        <v>472894</v>
      </c>
      <c r="Y22" s="16">
        <v>6508</v>
      </c>
      <c r="Z22" s="16">
        <v>464990</v>
      </c>
      <c r="AA22" s="16">
        <v>1396</v>
      </c>
      <c r="AC22" s="38">
        <v>1613071</v>
      </c>
      <c r="AD22" s="16">
        <v>514189</v>
      </c>
      <c r="AE22" s="16">
        <v>995407</v>
      </c>
      <c r="AF22" s="16">
        <v>103475</v>
      </c>
      <c r="AH22" s="38">
        <v>63935</v>
      </c>
      <c r="AI22" s="16">
        <v>14532</v>
      </c>
      <c r="AJ22" s="16">
        <v>34516</v>
      </c>
      <c r="AK22" s="16">
        <v>14887</v>
      </c>
      <c r="AM22" s="38">
        <v>32349</v>
      </c>
      <c r="AN22" s="16">
        <v>0</v>
      </c>
      <c r="AO22" s="16">
        <v>32349</v>
      </c>
      <c r="AP22" s="16">
        <v>0</v>
      </c>
      <c r="AR22" s="38">
        <v>96284</v>
      </c>
      <c r="AS22" s="16">
        <v>14532</v>
      </c>
      <c r="AT22" s="16">
        <v>66865</v>
      </c>
      <c r="AU22" s="16">
        <v>14887</v>
      </c>
      <c r="AW22" s="3" t="s">
        <v>133</v>
      </c>
      <c r="AX22" s="19">
        <f>Sources!$H$3</f>
        <v>2021</v>
      </c>
      <c r="AY22" s="3" t="str">
        <f>Sources!$G$3</f>
        <v>LFS</v>
      </c>
      <c r="AZ22" s="3" t="s">
        <v>141</v>
      </c>
    </row>
    <row r="23" spans="1:92" x14ac:dyDescent="0.2">
      <c r="B23" s="3" t="s">
        <v>106</v>
      </c>
      <c r="C23" s="3" t="s">
        <v>107</v>
      </c>
      <c r="D23" s="4">
        <v>217192</v>
      </c>
      <c r="E23" s="3">
        <v>209467</v>
      </c>
      <c r="F23" s="3">
        <v>0</v>
      </c>
      <c r="G23" s="3">
        <v>7725</v>
      </c>
      <c r="I23" s="38">
        <v>155126</v>
      </c>
      <c r="J23" s="16">
        <v>0</v>
      </c>
      <c r="K23" s="16">
        <v>155126</v>
      </c>
      <c r="L23" s="16">
        <v>0</v>
      </c>
      <c r="N23" s="38">
        <v>372318</v>
      </c>
      <c r="O23" s="16">
        <v>209467</v>
      </c>
      <c r="P23" s="16">
        <v>155126</v>
      </c>
      <c r="Q23" s="16">
        <v>7725</v>
      </c>
      <c r="S23" s="38">
        <v>212662</v>
      </c>
      <c r="T23" s="16">
        <v>206326</v>
      </c>
      <c r="U23" s="16">
        <v>0</v>
      </c>
      <c r="V23" s="16">
        <v>6336</v>
      </c>
      <c r="X23" s="16">
        <v>152018</v>
      </c>
      <c r="Y23" s="16">
        <v>0</v>
      </c>
      <c r="Z23" s="16">
        <v>152018</v>
      </c>
      <c r="AA23" s="16">
        <v>0</v>
      </c>
      <c r="AC23" s="38">
        <v>364680</v>
      </c>
      <c r="AD23" s="16">
        <v>206326</v>
      </c>
      <c r="AE23" s="16">
        <v>152018</v>
      </c>
      <c r="AF23" s="16">
        <v>6336</v>
      </c>
      <c r="AH23" s="38">
        <v>4530</v>
      </c>
      <c r="AI23" s="16">
        <v>3141</v>
      </c>
      <c r="AJ23" s="16">
        <v>0</v>
      </c>
      <c r="AK23" s="16">
        <v>1389</v>
      </c>
      <c r="AM23" s="38">
        <v>3108</v>
      </c>
      <c r="AN23" s="16">
        <v>0</v>
      </c>
      <c r="AO23" s="16">
        <v>3108</v>
      </c>
      <c r="AP23" s="16">
        <v>0</v>
      </c>
      <c r="AR23" s="38">
        <v>7638</v>
      </c>
      <c r="AS23" s="16">
        <v>3141</v>
      </c>
      <c r="AT23" s="16">
        <v>3108</v>
      </c>
      <c r="AU23" s="16">
        <v>1389</v>
      </c>
      <c r="AW23" s="3" t="s">
        <v>133</v>
      </c>
      <c r="AX23" s="19">
        <f>Sources!$H$3</f>
        <v>2021</v>
      </c>
      <c r="AY23" s="3" t="str">
        <f>Sources!$G$3</f>
        <v>LFS</v>
      </c>
      <c r="AZ23" s="3" t="s">
        <v>141</v>
      </c>
    </row>
    <row r="24" spans="1:92" x14ac:dyDescent="0.2">
      <c r="A24" s="3">
        <v>1</v>
      </c>
      <c r="B24" s="3" t="s">
        <v>106</v>
      </c>
      <c r="C24" s="3" t="s">
        <v>10</v>
      </c>
      <c r="D24" s="4">
        <v>2084367</v>
      </c>
      <c r="E24" s="3">
        <v>1887688</v>
      </c>
      <c r="F24" s="3">
        <v>0</v>
      </c>
      <c r="G24" s="3">
        <v>196679</v>
      </c>
      <c r="I24" s="38">
        <v>384443</v>
      </c>
      <c r="J24" s="16">
        <v>0</v>
      </c>
      <c r="K24" s="16">
        <v>384443</v>
      </c>
      <c r="L24" s="16">
        <v>0</v>
      </c>
      <c r="N24" s="38">
        <v>2468810</v>
      </c>
      <c r="O24" s="16">
        <v>1887688</v>
      </c>
      <c r="P24" s="16">
        <v>384443</v>
      </c>
      <c r="Q24" s="16">
        <v>196679</v>
      </c>
      <c r="S24" s="38">
        <v>1742435</v>
      </c>
      <c r="T24" s="16">
        <v>1636006</v>
      </c>
      <c r="U24" s="16">
        <v>0</v>
      </c>
      <c r="V24" s="16">
        <v>106429</v>
      </c>
      <c r="X24" s="16">
        <v>370427</v>
      </c>
      <c r="Y24" s="16">
        <v>0</v>
      </c>
      <c r="Z24" s="16">
        <v>370427</v>
      </c>
      <c r="AA24" s="16">
        <v>0</v>
      </c>
      <c r="AC24" s="38">
        <v>2112862</v>
      </c>
      <c r="AD24" s="16">
        <v>1636006</v>
      </c>
      <c r="AE24" s="16">
        <v>370427</v>
      </c>
      <c r="AF24" s="16">
        <v>106429</v>
      </c>
      <c r="AH24" s="38">
        <v>341932</v>
      </c>
      <c r="AI24" s="16">
        <v>251682</v>
      </c>
      <c r="AJ24" s="16">
        <v>0</v>
      </c>
      <c r="AK24" s="16">
        <v>90250</v>
      </c>
      <c r="AM24" s="38">
        <v>14016</v>
      </c>
      <c r="AN24" s="16">
        <v>0</v>
      </c>
      <c r="AO24" s="16">
        <v>14016</v>
      </c>
      <c r="AP24" s="16">
        <v>0</v>
      </c>
      <c r="AR24" s="38">
        <v>355948</v>
      </c>
      <c r="AS24" s="16">
        <v>251682</v>
      </c>
      <c r="AT24" s="16">
        <v>14016</v>
      </c>
      <c r="AU24" s="16">
        <v>90250</v>
      </c>
      <c r="AW24" s="3" t="s">
        <v>133</v>
      </c>
      <c r="AX24" s="19">
        <f>Sources!$H$3</f>
        <v>2021</v>
      </c>
      <c r="AY24" s="3" t="str">
        <f>Sources!$G$3</f>
        <v>LFS</v>
      </c>
      <c r="AZ24" s="3" t="s">
        <v>141</v>
      </c>
      <c r="BB24" s="16"/>
      <c r="BC24" s="16"/>
      <c r="BD24" s="16"/>
      <c r="BE24" s="16"/>
      <c r="BG24" s="16"/>
    </row>
    <row r="25" spans="1:92" x14ac:dyDescent="0.2">
      <c r="A25" s="3">
        <v>2</v>
      </c>
      <c r="B25" s="3" t="s">
        <v>106</v>
      </c>
      <c r="C25" s="3" t="s">
        <v>11</v>
      </c>
      <c r="D25" s="4">
        <v>539233</v>
      </c>
      <c r="E25" s="3">
        <v>272822</v>
      </c>
      <c r="F25" s="3">
        <v>38271</v>
      </c>
      <c r="G25" s="3">
        <v>228140</v>
      </c>
      <c r="I25" s="38">
        <v>0</v>
      </c>
      <c r="J25" s="16">
        <v>0</v>
      </c>
      <c r="K25" s="16">
        <v>0</v>
      </c>
      <c r="L25" s="16">
        <v>0</v>
      </c>
      <c r="N25" s="38">
        <v>539233</v>
      </c>
      <c r="O25" s="16">
        <v>272822</v>
      </c>
      <c r="P25" s="16">
        <v>38271</v>
      </c>
      <c r="Q25" s="16">
        <v>228140</v>
      </c>
      <c r="S25" s="38">
        <v>307442</v>
      </c>
      <c r="T25" s="16">
        <v>186467</v>
      </c>
      <c r="U25" s="16">
        <v>24711</v>
      </c>
      <c r="V25" s="16">
        <v>96264</v>
      </c>
      <c r="X25" s="16">
        <v>0</v>
      </c>
      <c r="Y25" s="16">
        <v>0</v>
      </c>
      <c r="Z25" s="16">
        <v>0</v>
      </c>
      <c r="AA25" s="16">
        <v>0</v>
      </c>
      <c r="AC25" s="38">
        <v>307442</v>
      </c>
      <c r="AD25" s="16">
        <v>186467</v>
      </c>
      <c r="AE25" s="16">
        <v>24711</v>
      </c>
      <c r="AF25" s="16">
        <v>96264</v>
      </c>
      <c r="AH25" s="38">
        <v>231791</v>
      </c>
      <c r="AI25" s="16">
        <v>86355</v>
      </c>
      <c r="AJ25" s="16">
        <v>13560</v>
      </c>
      <c r="AK25" s="16">
        <v>131876</v>
      </c>
      <c r="AM25" s="38">
        <v>0</v>
      </c>
      <c r="AN25" s="16">
        <v>0</v>
      </c>
      <c r="AO25" s="16">
        <v>0</v>
      </c>
      <c r="AP25" s="16">
        <v>0</v>
      </c>
      <c r="AR25" s="38">
        <v>231791</v>
      </c>
      <c r="AS25" s="16">
        <v>86355</v>
      </c>
      <c r="AT25" s="16">
        <v>13560</v>
      </c>
      <c r="AU25" s="16">
        <v>131876</v>
      </c>
      <c r="AW25" s="3" t="s">
        <v>133</v>
      </c>
      <c r="AX25" s="19">
        <f>Sources!$H$3</f>
        <v>2021</v>
      </c>
      <c r="AY25" s="3" t="str">
        <f>Sources!$G$3</f>
        <v>LFS</v>
      </c>
      <c r="AZ25" s="3" t="s">
        <v>141</v>
      </c>
      <c r="BB25" s="16"/>
      <c r="BC25" s="16"/>
      <c r="BD25" s="16"/>
      <c r="BE25" s="16"/>
      <c r="BG25" s="16"/>
    </row>
    <row r="26" spans="1:92" x14ac:dyDescent="0.2">
      <c r="I26" s="38"/>
      <c r="J26" s="16"/>
      <c r="K26" s="16"/>
      <c r="L26" s="16"/>
      <c r="N26" s="38"/>
      <c r="O26" s="16"/>
      <c r="P26" s="16"/>
      <c r="Q26" s="16"/>
      <c r="S26" s="38"/>
      <c r="T26" s="16"/>
      <c r="U26" s="16"/>
      <c r="V26" s="16"/>
      <c r="X26" s="16"/>
      <c r="Y26" s="16"/>
      <c r="Z26" s="16"/>
      <c r="AA26" s="16"/>
      <c r="AC26" s="38"/>
      <c r="AD26" s="16"/>
      <c r="AE26" s="16"/>
      <c r="AF26" s="16"/>
      <c r="AH26" s="38"/>
      <c r="AI26" s="16"/>
      <c r="AJ26" s="16"/>
      <c r="AK26" s="16"/>
      <c r="AM26" s="38"/>
      <c r="AN26" s="16"/>
      <c r="AO26" s="16"/>
      <c r="AP26" s="16"/>
      <c r="AR26" s="38"/>
      <c r="AS26" s="16"/>
      <c r="AT26" s="16"/>
      <c r="AU26" s="16"/>
      <c r="AW26" s="98">
        <v>0</v>
      </c>
      <c r="AX26" s="62"/>
      <c r="AY26" s="16"/>
      <c r="AZ26" s="16"/>
      <c r="BB26" s="16"/>
      <c r="BC26" s="16"/>
      <c r="BD26" s="16"/>
      <c r="BE26" s="16"/>
      <c r="BG26" s="16"/>
    </row>
    <row r="27" spans="1:92" x14ac:dyDescent="0.2">
      <c r="A27" s="3">
        <v>3</v>
      </c>
      <c r="B27" s="3" t="s">
        <v>108</v>
      </c>
      <c r="C27" s="3" t="s">
        <v>1</v>
      </c>
      <c r="D27" s="4">
        <v>48362690</v>
      </c>
      <c r="E27" s="3">
        <v>33262625</v>
      </c>
      <c r="F27" s="3">
        <v>10437452</v>
      </c>
      <c r="G27" s="3">
        <v>4662612</v>
      </c>
      <c r="I27" s="38">
        <v>10581818</v>
      </c>
      <c r="J27" s="16">
        <v>0</v>
      </c>
      <c r="K27" s="16">
        <v>10573904</v>
      </c>
      <c r="L27" s="16">
        <v>7914</v>
      </c>
      <c r="N27" s="38">
        <v>58944508</v>
      </c>
      <c r="O27" s="16">
        <v>33262625</v>
      </c>
      <c r="P27" s="16">
        <v>21011356</v>
      </c>
      <c r="Q27" s="16">
        <v>4670526</v>
      </c>
      <c r="S27" s="38">
        <v>35584374</v>
      </c>
      <c r="T27" s="16">
        <v>25942423</v>
      </c>
      <c r="U27" s="16">
        <v>8253799</v>
      </c>
      <c r="V27" s="16">
        <v>1388151</v>
      </c>
      <c r="X27" s="16">
        <v>9759395</v>
      </c>
      <c r="Y27" s="16">
        <v>0</v>
      </c>
      <c r="Z27" s="16">
        <v>9755395</v>
      </c>
      <c r="AA27" s="16">
        <v>4000</v>
      </c>
      <c r="AC27" s="38">
        <v>45343769</v>
      </c>
      <c r="AD27" s="16">
        <v>25942423</v>
      </c>
      <c r="AE27" s="16">
        <v>18009194</v>
      </c>
      <c r="AF27" s="16">
        <v>1392151</v>
      </c>
      <c r="AH27" s="38">
        <v>12778316</v>
      </c>
      <c r="AI27" s="16">
        <v>7320202</v>
      </c>
      <c r="AJ27" s="16">
        <v>2183653</v>
      </c>
      <c r="AK27" s="16">
        <v>3274461</v>
      </c>
      <c r="AM27" s="38">
        <v>822423</v>
      </c>
      <c r="AN27" s="16">
        <v>0</v>
      </c>
      <c r="AO27" s="16">
        <v>818510</v>
      </c>
      <c r="AP27" s="16">
        <v>3913</v>
      </c>
      <c r="AR27" s="38">
        <v>13600739</v>
      </c>
      <c r="AS27" s="16">
        <v>7320202</v>
      </c>
      <c r="AT27" s="16">
        <v>3002163</v>
      </c>
      <c r="AU27" s="16">
        <v>3278374</v>
      </c>
      <c r="AW27" s="3" t="s">
        <v>134</v>
      </c>
      <c r="AX27" s="19">
        <f>Sources!$H$4</f>
        <v>2022</v>
      </c>
      <c r="AY27" s="3" t="str">
        <f>Sources!$G$4</f>
        <v>LFS</v>
      </c>
      <c r="AZ27" s="3" t="s">
        <v>140</v>
      </c>
      <c r="BB27" s="16"/>
      <c r="BC27" s="16"/>
      <c r="BD27" s="16"/>
      <c r="BE27" s="16"/>
      <c r="BG27" s="16"/>
    </row>
    <row r="28" spans="1:92" x14ac:dyDescent="0.2">
      <c r="A28" s="3">
        <v>4</v>
      </c>
      <c r="B28" s="3" t="s">
        <v>108</v>
      </c>
      <c r="C28" s="3" t="s">
        <v>8</v>
      </c>
      <c r="D28" s="4">
        <v>24721642</v>
      </c>
      <c r="E28" s="3">
        <v>13164280</v>
      </c>
      <c r="F28" s="3">
        <v>10289987</v>
      </c>
      <c r="G28" s="3">
        <v>1267375</v>
      </c>
      <c r="I28" s="38">
        <v>2078540</v>
      </c>
      <c r="J28" s="16">
        <v>0</v>
      </c>
      <c r="K28" s="16">
        <v>2070627</v>
      </c>
      <c r="L28" s="16">
        <v>7914</v>
      </c>
      <c r="N28" s="38">
        <v>26800182</v>
      </c>
      <c r="O28" s="16">
        <v>13164280</v>
      </c>
      <c r="P28" s="16">
        <v>12360614</v>
      </c>
      <c r="Q28" s="16">
        <v>1275289</v>
      </c>
      <c r="S28" s="38">
        <v>20714600</v>
      </c>
      <c r="T28" s="16">
        <v>12264271</v>
      </c>
      <c r="U28" s="16">
        <v>8127981</v>
      </c>
      <c r="V28" s="16">
        <v>322348</v>
      </c>
      <c r="X28" s="16">
        <v>1638511</v>
      </c>
      <c r="Y28" s="16">
        <v>0</v>
      </c>
      <c r="Z28" s="16">
        <v>1634511</v>
      </c>
      <c r="AA28" s="16">
        <v>4000</v>
      </c>
      <c r="AC28" s="38">
        <v>22353111</v>
      </c>
      <c r="AD28" s="16">
        <v>12264271</v>
      </c>
      <c r="AE28" s="16">
        <v>9762492</v>
      </c>
      <c r="AF28" s="16">
        <v>326348</v>
      </c>
      <c r="AH28" s="38">
        <v>4007042</v>
      </c>
      <c r="AI28" s="16">
        <v>900009</v>
      </c>
      <c r="AJ28" s="16">
        <v>2162006</v>
      </c>
      <c r="AK28" s="16">
        <v>945027</v>
      </c>
      <c r="AM28" s="38">
        <v>440029</v>
      </c>
      <c r="AN28" s="16">
        <v>0</v>
      </c>
      <c r="AO28" s="16">
        <v>436116</v>
      </c>
      <c r="AP28" s="16">
        <v>3913</v>
      </c>
      <c r="AR28" s="38">
        <v>4447071</v>
      </c>
      <c r="AS28" s="16">
        <v>900009</v>
      </c>
      <c r="AT28" s="16">
        <v>2598122</v>
      </c>
      <c r="AU28" s="16">
        <v>948940</v>
      </c>
      <c r="AW28" s="3" t="s">
        <v>134</v>
      </c>
      <c r="AX28" s="19">
        <f>Sources!$H$4</f>
        <v>2022</v>
      </c>
      <c r="AY28" s="3" t="str">
        <f>Sources!$G$4</f>
        <v>LFS</v>
      </c>
      <c r="AZ28" s="3" t="s">
        <v>140</v>
      </c>
      <c r="BB28" s="16"/>
      <c r="BC28" s="16"/>
      <c r="BD28" s="16"/>
      <c r="BE28" s="16"/>
      <c r="BG28" s="16"/>
    </row>
    <row r="29" spans="1:92" x14ac:dyDescent="0.2">
      <c r="A29" s="3">
        <v>5</v>
      </c>
      <c r="B29" s="3" t="s">
        <v>108</v>
      </c>
      <c r="C29" s="3" t="s">
        <v>107</v>
      </c>
      <c r="D29" s="4">
        <v>856904</v>
      </c>
      <c r="E29" s="3">
        <v>834893</v>
      </c>
      <c r="F29" s="3">
        <v>0</v>
      </c>
      <c r="G29" s="3">
        <v>22011</v>
      </c>
      <c r="I29" s="38">
        <v>1779305</v>
      </c>
      <c r="J29" s="16">
        <v>0</v>
      </c>
      <c r="K29" s="16">
        <v>1779305</v>
      </c>
      <c r="L29" s="16">
        <v>0</v>
      </c>
      <c r="N29" s="38">
        <v>2636209</v>
      </c>
      <c r="O29" s="16">
        <v>834893</v>
      </c>
      <c r="P29" s="16">
        <v>1779305</v>
      </c>
      <c r="Q29" s="16">
        <v>22011</v>
      </c>
      <c r="S29" s="38">
        <v>811734</v>
      </c>
      <c r="T29" s="16">
        <v>794976</v>
      </c>
      <c r="U29" s="16">
        <v>0</v>
      </c>
      <c r="V29" s="16">
        <v>16758</v>
      </c>
      <c r="X29" s="16">
        <v>1665707</v>
      </c>
      <c r="Y29" s="16">
        <v>0</v>
      </c>
      <c r="Z29" s="16">
        <v>1665707</v>
      </c>
      <c r="AA29" s="16">
        <v>0</v>
      </c>
      <c r="AC29" s="38">
        <v>2477441</v>
      </c>
      <c r="AD29" s="16">
        <v>794976</v>
      </c>
      <c r="AE29" s="16">
        <v>1665707</v>
      </c>
      <c r="AF29" s="16">
        <v>16758</v>
      </c>
      <c r="AH29" s="38">
        <v>45170</v>
      </c>
      <c r="AI29" s="16">
        <v>39917</v>
      </c>
      <c r="AJ29" s="16">
        <v>0</v>
      </c>
      <c r="AK29" s="16">
        <v>5254</v>
      </c>
      <c r="AM29" s="38">
        <v>113599</v>
      </c>
      <c r="AN29" s="16">
        <v>0</v>
      </c>
      <c r="AO29" s="16">
        <v>113599</v>
      </c>
      <c r="AP29" s="16">
        <v>0</v>
      </c>
      <c r="AR29" s="38">
        <v>158769</v>
      </c>
      <c r="AS29" s="16">
        <v>39917</v>
      </c>
      <c r="AT29" s="16">
        <v>113599</v>
      </c>
      <c r="AU29" s="16">
        <v>5254</v>
      </c>
      <c r="AW29" s="3" t="s">
        <v>134</v>
      </c>
      <c r="AX29" s="19">
        <f>Sources!$H$4</f>
        <v>2022</v>
      </c>
      <c r="AY29" s="3" t="str">
        <f>Sources!$G$4</f>
        <v>LFS</v>
      </c>
      <c r="AZ29" s="3" t="s">
        <v>140</v>
      </c>
      <c r="BB29" s="16"/>
      <c r="BC29" s="16"/>
      <c r="BD29" s="16"/>
      <c r="BE29" s="16"/>
      <c r="BG29" s="16"/>
    </row>
    <row r="30" spans="1:92" x14ac:dyDescent="0.2">
      <c r="B30" s="3" t="s">
        <v>108</v>
      </c>
      <c r="C30" s="3" t="s">
        <v>10</v>
      </c>
      <c r="D30" s="4">
        <v>15160371</v>
      </c>
      <c r="E30" s="3">
        <v>14747553</v>
      </c>
      <c r="F30" s="3">
        <v>147465</v>
      </c>
      <c r="G30" s="3">
        <v>265353</v>
      </c>
      <c r="I30" s="38">
        <v>6723972</v>
      </c>
      <c r="J30" s="16">
        <v>0</v>
      </c>
      <c r="K30" s="16">
        <v>6723972</v>
      </c>
      <c r="L30" s="16">
        <v>0</v>
      </c>
      <c r="N30" s="38">
        <v>21884343</v>
      </c>
      <c r="O30" s="16">
        <v>14747553</v>
      </c>
      <c r="P30" s="16">
        <v>6871437</v>
      </c>
      <c r="Q30" s="16">
        <v>265353</v>
      </c>
      <c r="S30" s="38">
        <v>11537683</v>
      </c>
      <c r="T30" s="16">
        <v>11286764</v>
      </c>
      <c r="U30" s="16">
        <v>125818</v>
      </c>
      <c r="V30" s="16">
        <v>125100</v>
      </c>
      <c r="X30" s="16">
        <v>6455178</v>
      </c>
      <c r="Y30" s="16">
        <v>0</v>
      </c>
      <c r="Z30" s="16">
        <v>6455178</v>
      </c>
      <c r="AA30" s="16">
        <v>0</v>
      </c>
      <c r="AC30" s="38">
        <v>17992861</v>
      </c>
      <c r="AD30" s="16">
        <v>11286764</v>
      </c>
      <c r="AE30" s="16">
        <v>6580996</v>
      </c>
      <c r="AF30" s="16">
        <v>125100</v>
      </c>
      <c r="AH30" s="38">
        <v>3622688</v>
      </c>
      <c r="AI30" s="16">
        <v>3460789</v>
      </c>
      <c r="AJ30" s="16">
        <v>21647</v>
      </c>
      <c r="AK30" s="16">
        <v>140253</v>
      </c>
      <c r="AM30" s="38">
        <v>268795</v>
      </c>
      <c r="AN30" s="16">
        <v>0</v>
      </c>
      <c r="AO30" s="16">
        <v>268795</v>
      </c>
      <c r="AP30" s="16">
        <v>0</v>
      </c>
      <c r="AR30" s="38">
        <v>3891483</v>
      </c>
      <c r="AS30" s="16">
        <v>3460789</v>
      </c>
      <c r="AT30" s="16">
        <v>290442</v>
      </c>
      <c r="AU30" s="16">
        <v>140253</v>
      </c>
      <c r="AW30" s="3" t="s">
        <v>134</v>
      </c>
      <c r="AX30" s="19">
        <f>Sources!$H$4</f>
        <v>2022</v>
      </c>
      <c r="AY30" s="3" t="str">
        <f>Sources!$G$4</f>
        <v>LFS</v>
      </c>
      <c r="AZ30" s="3" t="s">
        <v>140</v>
      </c>
    </row>
    <row r="31" spans="1:92" x14ac:dyDescent="0.2">
      <c r="B31" s="3" t="s">
        <v>108</v>
      </c>
      <c r="C31" s="3" t="s">
        <v>11</v>
      </c>
      <c r="D31" s="4">
        <v>7623773</v>
      </c>
      <c r="E31" s="3">
        <v>4515900</v>
      </c>
      <c r="F31" s="3">
        <v>0</v>
      </c>
      <c r="G31" s="3">
        <v>3107873</v>
      </c>
      <c r="I31" s="38">
        <v>0</v>
      </c>
      <c r="J31" s="16">
        <v>0</v>
      </c>
      <c r="K31" s="16">
        <v>0</v>
      </c>
      <c r="L31" s="16">
        <v>0</v>
      </c>
      <c r="N31" s="38">
        <v>7623773</v>
      </c>
      <c r="O31" s="16">
        <v>4515900</v>
      </c>
      <c r="P31" s="16">
        <v>0</v>
      </c>
      <c r="Q31" s="16">
        <v>3107873</v>
      </c>
      <c r="S31" s="38">
        <v>2520357</v>
      </c>
      <c r="T31" s="16">
        <v>1596412</v>
      </c>
      <c r="U31" s="16">
        <v>0</v>
      </c>
      <c r="V31" s="16">
        <v>923945</v>
      </c>
      <c r="X31" s="16">
        <v>0</v>
      </c>
      <c r="Y31" s="16">
        <v>0</v>
      </c>
      <c r="Z31" s="16">
        <v>0</v>
      </c>
      <c r="AA31" s="16">
        <v>0</v>
      </c>
      <c r="AC31" s="38">
        <v>2520357</v>
      </c>
      <c r="AD31" s="16">
        <v>1596412</v>
      </c>
      <c r="AE31" s="16">
        <v>0</v>
      </c>
      <c r="AF31" s="16">
        <v>923945</v>
      </c>
      <c r="AH31" s="38">
        <v>5103416</v>
      </c>
      <c r="AI31" s="16">
        <v>2919488</v>
      </c>
      <c r="AJ31" s="16">
        <v>0</v>
      </c>
      <c r="AK31" s="16">
        <v>2183928</v>
      </c>
      <c r="AM31" s="38">
        <v>0</v>
      </c>
      <c r="AN31" s="16">
        <v>0</v>
      </c>
      <c r="AO31" s="16">
        <v>0</v>
      </c>
      <c r="AP31" s="16">
        <v>0</v>
      </c>
      <c r="AR31" s="38">
        <v>5103416</v>
      </c>
      <c r="AS31" s="16">
        <v>2919488</v>
      </c>
      <c r="AT31" s="16">
        <v>0</v>
      </c>
      <c r="AU31" s="16">
        <v>2183928</v>
      </c>
      <c r="AW31" s="3" t="s">
        <v>134</v>
      </c>
      <c r="AX31" s="19">
        <f>Sources!$H$4</f>
        <v>2022</v>
      </c>
      <c r="AY31" s="3" t="str">
        <f>Sources!$G$4</f>
        <v>LFS</v>
      </c>
      <c r="AZ31" s="3" t="s">
        <v>140</v>
      </c>
      <c r="BB31" s="16"/>
      <c r="BC31" s="16"/>
      <c r="BD31" s="16"/>
      <c r="BE31" s="16"/>
      <c r="BG31" s="16"/>
      <c r="BH31" s="16"/>
      <c r="BI31" s="16"/>
      <c r="BJ31" s="16"/>
      <c r="BL31" s="16"/>
      <c r="BM31" s="16"/>
      <c r="BN31" s="16"/>
      <c r="BO31" s="16"/>
      <c r="BQ31" s="16"/>
      <c r="BR31" s="16"/>
      <c r="BS31" s="16"/>
      <c r="BT31" s="16"/>
      <c r="BV31" s="16"/>
      <c r="BW31" s="16"/>
      <c r="BX31" s="16"/>
      <c r="BY31" s="16"/>
      <c r="CA31" s="16"/>
      <c r="CB31" s="16"/>
      <c r="CC31" s="16"/>
      <c r="CD31" s="16"/>
      <c r="CF31" s="16"/>
      <c r="CG31" s="16"/>
      <c r="CH31" s="16"/>
      <c r="CI31" s="16"/>
      <c r="CK31" s="16"/>
      <c r="CL31" s="16"/>
      <c r="CM31" s="16"/>
      <c r="CN31" s="16"/>
    </row>
    <row r="32" spans="1:92" x14ac:dyDescent="0.2">
      <c r="I32" s="38"/>
      <c r="J32" s="16"/>
      <c r="K32" s="16"/>
      <c r="L32" s="16"/>
      <c r="N32" s="38"/>
      <c r="O32" s="16"/>
      <c r="P32" s="16"/>
      <c r="Q32" s="16"/>
      <c r="S32" s="38"/>
      <c r="T32" s="16"/>
      <c r="U32" s="16"/>
      <c r="V32" s="16"/>
      <c r="X32" s="16"/>
      <c r="Y32" s="16"/>
      <c r="Z32" s="16"/>
      <c r="AA32" s="16"/>
      <c r="AC32" s="38"/>
      <c r="AD32" s="16"/>
      <c r="AE32" s="16"/>
      <c r="AF32" s="16"/>
      <c r="AH32" s="38"/>
      <c r="AI32" s="16"/>
      <c r="AJ32" s="16"/>
      <c r="AK32" s="16"/>
      <c r="AM32" s="38"/>
      <c r="AN32" s="16"/>
      <c r="AO32" s="16"/>
      <c r="AP32" s="16"/>
      <c r="AR32" s="38"/>
      <c r="AS32" s="16"/>
      <c r="AT32" s="16"/>
      <c r="AU32" s="16"/>
      <c r="AW32" s="98">
        <v>0</v>
      </c>
      <c r="BB32" s="16"/>
      <c r="BC32" s="16"/>
      <c r="BD32" s="16"/>
      <c r="BE32" s="16"/>
      <c r="BG32" s="16"/>
      <c r="BH32" s="16"/>
      <c r="BI32" s="16"/>
      <c r="BJ32" s="16"/>
      <c r="BL32" s="16"/>
      <c r="BM32" s="16"/>
      <c r="BN32" s="16"/>
      <c r="BO32" s="16"/>
      <c r="BQ32" s="16"/>
      <c r="BR32" s="16"/>
      <c r="BS32" s="16"/>
      <c r="BT32" s="16"/>
      <c r="BV32" s="16"/>
      <c r="BW32" s="16"/>
      <c r="BX32" s="16"/>
      <c r="BY32" s="16"/>
      <c r="CA32" s="16"/>
      <c r="CB32" s="16"/>
      <c r="CC32" s="16"/>
      <c r="CD32" s="16"/>
      <c r="CF32" s="16"/>
      <c r="CG32" s="16"/>
      <c r="CH32" s="16"/>
      <c r="CI32" s="16"/>
      <c r="CK32" s="16"/>
      <c r="CL32" s="16"/>
      <c r="CM32" s="16"/>
      <c r="CN32" s="16"/>
    </row>
    <row r="33" spans="1:56" x14ac:dyDescent="0.2">
      <c r="A33" s="3">
        <v>2</v>
      </c>
      <c r="B33" s="3" t="s">
        <v>109</v>
      </c>
      <c r="C33" s="3" t="s">
        <v>1</v>
      </c>
      <c r="D33" s="4">
        <v>61783</v>
      </c>
      <c r="E33" s="3">
        <v>6361</v>
      </c>
      <c r="F33" s="3">
        <v>46754</v>
      </c>
      <c r="G33" s="3">
        <v>8668</v>
      </c>
      <c r="I33" s="38">
        <v>155541</v>
      </c>
      <c r="J33" s="16">
        <v>0</v>
      </c>
      <c r="K33" s="16">
        <v>154629</v>
      </c>
      <c r="L33" s="16">
        <v>912</v>
      </c>
      <c r="N33" s="38">
        <v>217324</v>
      </c>
      <c r="O33" s="16">
        <v>6361</v>
      </c>
      <c r="P33" s="16">
        <v>201383</v>
      </c>
      <c r="Q33" s="16">
        <v>9580</v>
      </c>
      <c r="S33" s="38">
        <v>38010</v>
      </c>
      <c r="T33" s="16">
        <v>2632</v>
      </c>
      <c r="U33" s="16">
        <v>34050</v>
      </c>
      <c r="V33" s="16">
        <v>1328</v>
      </c>
      <c r="X33" s="16">
        <v>92359</v>
      </c>
      <c r="Y33" s="16">
        <v>0</v>
      </c>
      <c r="Z33" s="16">
        <v>92265</v>
      </c>
      <c r="AA33" s="16">
        <v>94</v>
      </c>
      <c r="AC33" s="38">
        <v>130369</v>
      </c>
      <c r="AD33" s="16">
        <v>2632</v>
      </c>
      <c r="AE33" s="16">
        <v>126315</v>
      </c>
      <c r="AF33" s="16">
        <v>1422</v>
      </c>
      <c r="AH33" s="38">
        <v>23772</v>
      </c>
      <c r="AI33" s="16">
        <v>3729</v>
      </c>
      <c r="AJ33" s="16">
        <v>12704</v>
      </c>
      <c r="AK33" s="16">
        <v>7340</v>
      </c>
      <c r="AM33" s="38">
        <v>63182</v>
      </c>
      <c r="AN33" s="16">
        <v>0</v>
      </c>
      <c r="AO33" s="16">
        <v>62364</v>
      </c>
      <c r="AP33" s="16">
        <v>818</v>
      </c>
      <c r="AR33" s="38">
        <v>86954</v>
      </c>
      <c r="AS33" s="16">
        <v>3729</v>
      </c>
      <c r="AT33" s="16">
        <v>75068</v>
      </c>
      <c r="AU33" s="16">
        <v>8158</v>
      </c>
      <c r="AW33" s="3" t="s">
        <v>135</v>
      </c>
      <c r="AX33" s="62">
        <f>Sources!$H$5</f>
        <v>2023</v>
      </c>
      <c r="AY33" s="16" t="str">
        <f>Sources!$G$5</f>
        <v>LFS</v>
      </c>
      <c r="AZ33" s="16" t="s">
        <v>140</v>
      </c>
      <c r="BB33" s="16"/>
      <c r="BC33" s="16"/>
      <c r="BD33" s="16"/>
    </row>
    <row r="34" spans="1:56" x14ac:dyDescent="0.2">
      <c r="A34" s="3">
        <v>3</v>
      </c>
      <c r="B34" s="3" t="s">
        <v>109</v>
      </c>
      <c r="C34" s="3" t="s">
        <v>8</v>
      </c>
      <c r="D34" s="4">
        <v>54970</v>
      </c>
      <c r="E34" s="3">
        <v>738</v>
      </c>
      <c r="F34" s="3">
        <v>45771</v>
      </c>
      <c r="G34" s="3">
        <v>8462</v>
      </c>
      <c r="I34" s="38">
        <v>145535</v>
      </c>
      <c r="J34" s="16">
        <v>0</v>
      </c>
      <c r="K34" s="16">
        <v>144623</v>
      </c>
      <c r="L34" s="16">
        <v>912</v>
      </c>
      <c r="N34" s="38">
        <v>200505</v>
      </c>
      <c r="O34" s="16">
        <v>738</v>
      </c>
      <c r="P34" s="16">
        <v>190394</v>
      </c>
      <c r="Q34" s="16">
        <v>9374</v>
      </c>
      <c r="S34" s="38">
        <v>35062</v>
      </c>
      <c r="T34" s="16">
        <v>438</v>
      </c>
      <c r="U34" s="16">
        <v>33502</v>
      </c>
      <c r="V34" s="16">
        <v>1122</v>
      </c>
      <c r="X34" s="16">
        <v>86631</v>
      </c>
      <c r="Y34" s="16">
        <v>0</v>
      </c>
      <c r="Z34" s="16">
        <v>86537</v>
      </c>
      <c r="AA34" s="16">
        <v>94</v>
      </c>
      <c r="AC34" s="38">
        <v>121693</v>
      </c>
      <c r="AD34" s="16">
        <v>438</v>
      </c>
      <c r="AE34" s="16">
        <v>120039</v>
      </c>
      <c r="AF34" s="16">
        <v>1216</v>
      </c>
      <c r="AH34" s="38">
        <v>19908</v>
      </c>
      <c r="AI34" s="16">
        <v>299</v>
      </c>
      <c r="AJ34" s="16">
        <v>12269</v>
      </c>
      <c r="AK34" s="16">
        <v>7340</v>
      </c>
      <c r="AM34" s="38">
        <v>58904</v>
      </c>
      <c r="AN34" s="16">
        <v>0</v>
      </c>
      <c r="AO34" s="16">
        <v>58086</v>
      </c>
      <c r="AP34" s="16">
        <v>818</v>
      </c>
      <c r="AR34" s="38">
        <v>78812</v>
      </c>
      <c r="AS34" s="16">
        <v>299</v>
      </c>
      <c r="AT34" s="16">
        <v>70355</v>
      </c>
      <c r="AU34" s="16">
        <v>8158</v>
      </c>
      <c r="AW34" s="3" t="s">
        <v>135</v>
      </c>
      <c r="AX34" s="62">
        <f>Sources!$H$5</f>
        <v>2023</v>
      </c>
      <c r="AY34" s="16" t="str">
        <f>Sources!$G$5</f>
        <v>LFS</v>
      </c>
      <c r="AZ34" s="16" t="s">
        <v>140</v>
      </c>
      <c r="BB34" s="16"/>
      <c r="BC34" s="16"/>
      <c r="BD34" s="16"/>
    </row>
    <row r="35" spans="1:56" x14ac:dyDescent="0.2">
      <c r="A35" s="3">
        <v>4</v>
      </c>
      <c r="B35" s="3" t="s">
        <v>109</v>
      </c>
      <c r="C35" s="3" t="s">
        <v>107</v>
      </c>
      <c r="D35" s="4">
        <v>579</v>
      </c>
      <c r="E35" s="3">
        <v>579</v>
      </c>
      <c r="F35" s="3">
        <v>0</v>
      </c>
      <c r="G35" s="3">
        <v>0</v>
      </c>
      <c r="I35" s="38">
        <v>5470</v>
      </c>
      <c r="J35" s="16">
        <v>0</v>
      </c>
      <c r="K35" s="16">
        <v>5470</v>
      </c>
      <c r="L35" s="16">
        <v>0</v>
      </c>
      <c r="N35" s="38">
        <v>6049</v>
      </c>
      <c r="O35" s="16">
        <v>579</v>
      </c>
      <c r="P35" s="16">
        <v>5470</v>
      </c>
      <c r="Q35" s="16">
        <v>0</v>
      </c>
      <c r="S35" s="38">
        <v>121</v>
      </c>
      <c r="T35" s="16">
        <v>121</v>
      </c>
      <c r="U35" s="16">
        <v>0</v>
      </c>
      <c r="V35" s="16">
        <v>0</v>
      </c>
      <c r="X35" s="16">
        <v>3589</v>
      </c>
      <c r="Y35" s="16">
        <v>0</v>
      </c>
      <c r="Z35" s="16">
        <v>3589</v>
      </c>
      <c r="AA35" s="16">
        <v>0</v>
      </c>
      <c r="AC35" s="38">
        <v>3710</v>
      </c>
      <c r="AD35" s="16">
        <v>121</v>
      </c>
      <c r="AE35" s="16">
        <v>3589</v>
      </c>
      <c r="AF35" s="16">
        <v>0</v>
      </c>
      <c r="AH35" s="38">
        <v>458</v>
      </c>
      <c r="AI35" s="16">
        <v>458</v>
      </c>
      <c r="AJ35" s="16">
        <v>0</v>
      </c>
      <c r="AK35" s="16">
        <v>0</v>
      </c>
      <c r="AM35" s="38">
        <v>1882</v>
      </c>
      <c r="AN35" s="16">
        <v>0</v>
      </c>
      <c r="AO35" s="16">
        <v>1882</v>
      </c>
      <c r="AP35" s="16">
        <v>0</v>
      </c>
      <c r="AR35" s="38">
        <v>2340</v>
      </c>
      <c r="AS35" s="16">
        <v>458</v>
      </c>
      <c r="AT35" s="16">
        <v>1882</v>
      </c>
      <c r="AU35" s="16">
        <v>0</v>
      </c>
      <c r="AW35" s="3" t="s">
        <v>135</v>
      </c>
      <c r="AX35" s="62">
        <f>Sources!$H$5</f>
        <v>2023</v>
      </c>
      <c r="AY35" s="16" t="str">
        <f>Sources!$G$5</f>
        <v>LFS</v>
      </c>
      <c r="AZ35" s="16" t="s">
        <v>140</v>
      </c>
      <c r="BB35" s="16"/>
      <c r="BC35" s="16"/>
      <c r="BD35" s="16"/>
    </row>
    <row r="36" spans="1:56" x14ac:dyDescent="0.2">
      <c r="A36" s="3">
        <v>5</v>
      </c>
      <c r="B36" s="3" t="s">
        <v>109</v>
      </c>
      <c r="C36" s="3" t="s">
        <v>10</v>
      </c>
      <c r="D36" s="4">
        <v>4820</v>
      </c>
      <c r="E36" s="3">
        <v>4614</v>
      </c>
      <c r="F36" s="3">
        <v>0</v>
      </c>
      <c r="G36" s="3">
        <v>206</v>
      </c>
      <c r="I36" s="38">
        <v>4535</v>
      </c>
      <c r="J36" s="16">
        <v>0</v>
      </c>
      <c r="K36" s="16">
        <v>4535</v>
      </c>
      <c r="L36" s="16">
        <v>0</v>
      </c>
      <c r="N36" s="38">
        <v>9355</v>
      </c>
      <c r="O36" s="16">
        <v>4614</v>
      </c>
      <c r="P36" s="16">
        <v>4535</v>
      </c>
      <c r="Q36" s="16">
        <v>206</v>
      </c>
      <c r="S36" s="38">
        <v>2202</v>
      </c>
      <c r="T36" s="16">
        <v>1996</v>
      </c>
      <c r="U36" s="16">
        <v>0</v>
      </c>
      <c r="V36" s="16">
        <v>206</v>
      </c>
      <c r="X36" s="16">
        <v>2139</v>
      </c>
      <c r="Y36" s="16">
        <v>0</v>
      </c>
      <c r="Z36" s="16">
        <v>2139</v>
      </c>
      <c r="AA36" s="16">
        <v>0</v>
      </c>
      <c r="AC36" s="38">
        <v>4341</v>
      </c>
      <c r="AD36" s="16">
        <v>1996</v>
      </c>
      <c r="AE36" s="16">
        <v>2139</v>
      </c>
      <c r="AF36" s="16">
        <v>206</v>
      </c>
      <c r="AH36" s="38">
        <v>2618</v>
      </c>
      <c r="AI36" s="16">
        <v>2618</v>
      </c>
      <c r="AJ36" s="16">
        <v>0</v>
      </c>
      <c r="AK36" s="16">
        <v>0</v>
      </c>
      <c r="AM36" s="38">
        <v>2396</v>
      </c>
      <c r="AN36" s="16">
        <v>0</v>
      </c>
      <c r="AO36" s="16">
        <v>2396</v>
      </c>
      <c r="AP36" s="16">
        <v>0</v>
      </c>
      <c r="AR36" s="38">
        <v>5014</v>
      </c>
      <c r="AS36" s="16">
        <v>2618</v>
      </c>
      <c r="AT36" s="16">
        <v>2396</v>
      </c>
      <c r="AU36" s="16">
        <v>0</v>
      </c>
      <c r="AW36" s="3" t="s">
        <v>135</v>
      </c>
      <c r="AX36" s="62">
        <f>Sources!$H$5</f>
        <v>2023</v>
      </c>
      <c r="AY36" s="16" t="str">
        <f>Sources!$G$5</f>
        <v>LFS</v>
      </c>
      <c r="AZ36" s="16" t="s">
        <v>140</v>
      </c>
      <c r="BB36" s="16"/>
      <c r="BC36" s="16"/>
      <c r="BD36" s="16"/>
    </row>
    <row r="37" spans="1:56" x14ac:dyDescent="0.2">
      <c r="B37" s="3" t="s">
        <v>109</v>
      </c>
      <c r="C37" s="3" t="s">
        <v>11</v>
      </c>
      <c r="D37" s="4">
        <v>1413</v>
      </c>
      <c r="E37" s="3">
        <v>430</v>
      </c>
      <c r="F37" s="3">
        <v>983</v>
      </c>
      <c r="G37" s="3">
        <v>0</v>
      </c>
      <c r="I37" s="38">
        <v>0</v>
      </c>
      <c r="J37" s="16">
        <v>0</v>
      </c>
      <c r="K37" s="16">
        <v>0</v>
      </c>
      <c r="L37" s="16">
        <v>0</v>
      </c>
      <c r="N37" s="38">
        <v>1413</v>
      </c>
      <c r="O37" s="16">
        <v>430</v>
      </c>
      <c r="P37" s="16">
        <v>983</v>
      </c>
      <c r="Q37" s="16">
        <v>0</v>
      </c>
      <c r="S37" s="38">
        <v>625</v>
      </c>
      <c r="T37" s="16">
        <v>77</v>
      </c>
      <c r="U37" s="16">
        <v>548</v>
      </c>
      <c r="V37" s="16">
        <v>0</v>
      </c>
      <c r="X37" s="16">
        <v>0</v>
      </c>
      <c r="Y37" s="16">
        <v>0</v>
      </c>
      <c r="Z37" s="16">
        <v>0</v>
      </c>
      <c r="AA37" s="16">
        <v>0</v>
      </c>
      <c r="AC37" s="38">
        <v>625</v>
      </c>
      <c r="AD37" s="16">
        <v>77</v>
      </c>
      <c r="AE37" s="16">
        <v>548</v>
      </c>
      <c r="AF37" s="16">
        <v>0</v>
      </c>
      <c r="AH37" s="38">
        <v>788</v>
      </c>
      <c r="AI37" s="16">
        <v>353</v>
      </c>
      <c r="AJ37" s="16">
        <v>435</v>
      </c>
      <c r="AK37" s="16">
        <v>0</v>
      </c>
      <c r="AM37" s="38">
        <v>0</v>
      </c>
      <c r="AN37" s="16">
        <v>0</v>
      </c>
      <c r="AO37" s="16">
        <v>0</v>
      </c>
      <c r="AP37" s="16">
        <v>0</v>
      </c>
      <c r="AR37" s="38">
        <v>788</v>
      </c>
      <c r="AS37" s="16">
        <v>353</v>
      </c>
      <c r="AT37" s="16">
        <v>435</v>
      </c>
      <c r="AU37" s="16">
        <v>0</v>
      </c>
      <c r="AW37" s="3" t="s">
        <v>135</v>
      </c>
      <c r="AX37" s="62">
        <f>Sources!$H$5</f>
        <v>2023</v>
      </c>
      <c r="AY37" s="16" t="str">
        <f>Sources!$G$5</f>
        <v>LFS</v>
      </c>
      <c r="AZ37" s="16" t="s">
        <v>140</v>
      </c>
      <c r="BB37" s="16"/>
      <c r="BC37" s="16"/>
      <c r="BD37" s="16"/>
    </row>
    <row r="38" spans="1:56" x14ac:dyDescent="0.2">
      <c r="I38" s="38"/>
      <c r="J38" s="16"/>
      <c r="K38" s="16"/>
      <c r="L38" s="16"/>
      <c r="N38" s="38"/>
      <c r="O38" s="16"/>
      <c r="P38" s="16"/>
      <c r="Q38" s="16"/>
      <c r="S38" s="38"/>
      <c r="T38" s="16"/>
      <c r="U38" s="16"/>
      <c r="V38" s="16"/>
      <c r="X38" s="16"/>
      <c r="Y38" s="16"/>
      <c r="Z38" s="16"/>
      <c r="AA38" s="16"/>
      <c r="AC38" s="38"/>
      <c r="AD38" s="16"/>
      <c r="AE38" s="16"/>
      <c r="AF38" s="16"/>
      <c r="AH38" s="38"/>
      <c r="AI38" s="16"/>
      <c r="AJ38" s="16"/>
      <c r="AK38" s="16"/>
      <c r="AM38" s="38"/>
      <c r="AN38" s="16"/>
      <c r="AO38" s="16"/>
      <c r="AP38" s="16"/>
      <c r="AR38" s="38"/>
      <c r="AS38" s="16"/>
      <c r="AT38" s="16"/>
      <c r="AU38" s="16"/>
      <c r="AW38" s="98">
        <v>0</v>
      </c>
    </row>
    <row r="39" spans="1:56" x14ac:dyDescent="0.2">
      <c r="B39" s="3" t="s">
        <v>109</v>
      </c>
      <c r="C39" s="3" t="s">
        <v>1</v>
      </c>
      <c r="D39" s="4">
        <v>61177</v>
      </c>
      <c r="E39" s="3">
        <v>5755</v>
      </c>
      <c r="F39" s="3">
        <v>46754</v>
      </c>
      <c r="G39" s="3">
        <v>8668</v>
      </c>
      <c r="I39" s="38">
        <v>155541</v>
      </c>
      <c r="J39" s="16">
        <v>0</v>
      </c>
      <c r="K39" s="16">
        <v>154629</v>
      </c>
      <c r="L39" s="16">
        <v>912</v>
      </c>
      <c r="N39" s="38">
        <v>216718</v>
      </c>
      <c r="O39" s="16">
        <v>5755</v>
      </c>
      <c r="P39" s="16">
        <v>201383</v>
      </c>
      <c r="Q39" s="16">
        <v>9580</v>
      </c>
      <c r="S39" s="38">
        <v>37736</v>
      </c>
      <c r="T39" s="16">
        <v>2358</v>
      </c>
      <c r="U39" s="16">
        <v>34050</v>
      </c>
      <c r="V39" s="16">
        <v>1328</v>
      </c>
      <c r="X39" s="16">
        <v>92359</v>
      </c>
      <c r="Y39" s="16">
        <v>0</v>
      </c>
      <c r="Z39" s="16">
        <v>92265</v>
      </c>
      <c r="AA39" s="16">
        <v>94</v>
      </c>
      <c r="AC39" s="38">
        <v>130095</v>
      </c>
      <c r="AD39" s="16">
        <v>2358</v>
      </c>
      <c r="AE39" s="16">
        <v>126315</v>
      </c>
      <c r="AF39" s="16">
        <v>1422</v>
      </c>
      <c r="AH39" s="38">
        <v>23440</v>
      </c>
      <c r="AI39" s="16">
        <v>3397</v>
      </c>
      <c r="AJ39" s="16">
        <v>12704</v>
      </c>
      <c r="AK39" s="16">
        <v>7340</v>
      </c>
      <c r="AM39" s="38">
        <v>63182</v>
      </c>
      <c r="AN39" s="16">
        <v>0</v>
      </c>
      <c r="AO39" s="16">
        <v>62364</v>
      </c>
      <c r="AP39" s="16">
        <v>818</v>
      </c>
      <c r="AR39" s="38">
        <v>86622</v>
      </c>
      <c r="AS39" s="16">
        <v>3397</v>
      </c>
      <c r="AT39" s="16">
        <v>75068</v>
      </c>
      <c r="AU39" s="16">
        <v>8158</v>
      </c>
      <c r="AW39" s="3" t="s">
        <v>135</v>
      </c>
      <c r="AX39" s="62">
        <f>Sources!$H$5</f>
        <v>2023</v>
      </c>
      <c r="AY39" s="16" t="str">
        <f>Sources!$G$5</f>
        <v>LFS</v>
      </c>
      <c r="AZ39" s="16" t="s">
        <v>141</v>
      </c>
    </row>
    <row r="40" spans="1:56" x14ac:dyDescent="0.2">
      <c r="A40" s="3">
        <v>1</v>
      </c>
      <c r="B40" s="3" t="s">
        <v>109</v>
      </c>
      <c r="C40" s="3" t="s">
        <v>8</v>
      </c>
      <c r="D40" s="4">
        <v>54970</v>
      </c>
      <c r="E40" s="3">
        <v>738</v>
      </c>
      <c r="F40" s="3">
        <v>45771</v>
      </c>
      <c r="G40" s="3">
        <v>8462</v>
      </c>
      <c r="I40" s="38">
        <v>145535</v>
      </c>
      <c r="J40" s="16">
        <v>0</v>
      </c>
      <c r="K40" s="16">
        <v>144623</v>
      </c>
      <c r="L40" s="16">
        <v>912</v>
      </c>
      <c r="N40" s="38">
        <v>200505</v>
      </c>
      <c r="O40" s="16">
        <v>738</v>
      </c>
      <c r="P40" s="16">
        <v>190394</v>
      </c>
      <c r="Q40" s="16">
        <v>9374</v>
      </c>
      <c r="S40" s="38">
        <v>35062</v>
      </c>
      <c r="T40" s="16">
        <v>438</v>
      </c>
      <c r="U40" s="16">
        <v>33502</v>
      </c>
      <c r="V40" s="16">
        <v>1122</v>
      </c>
      <c r="X40" s="16">
        <v>86631</v>
      </c>
      <c r="Y40" s="16">
        <v>0</v>
      </c>
      <c r="Z40" s="16">
        <v>86537</v>
      </c>
      <c r="AA40" s="16">
        <v>94</v>
      </c>
      <c r="AC40" s="38">
        <v>121693</v>
      </c>
      <c r="AD40" s="16">
        <v>438</v>
      </c>
      <c r="AE40" s="16">
        <v>120039</v>
      </c>
      <c r="AF40" s="16">
        <v>1216</v>
      </c>
      <c r="AH40" s="38">
        <v>19908</v>
      </c>
      <c r="AI40" s="16">
        <v>299</v>
      </c>
      <c r="AJ40" s="16">
        <v>12269</v>
      </c>
      <c r="AK40" s="16">
        <v>7340</v>
      </c>
      <c r="AM40" s="38">
        <v>58904</v>
      </c>
      <c r="AN40" s="16">
        <v>0</v>
      </c>
      <c r="AO40" s="16">
        <v>58086</v>
      </c>
      <c r="AP40" s="16">
        <v>818</v>
      </c>
      <c r="AR40" s="38">
        <v>78812</v>
      </c>
      <c r="AS40" s="16">
        <v>299</v>
      </c>
      <c r="AT40" s="16">
        <v>70355</v>
      </c>
      <c r="AU40" s="16">
        <v>8158</v>
      </c>
      <c r="AW40" s="3" t="s">
        <v>135</v>
      </c>
      <c r="AX40" s="62">
        <f>Sources!$H$5</f>
        <v>2023</v>
      </c>
      <c r="AY40" s="16" t="str">
        <f>Sources!$G$5</f>
        <v>LFS</v>
      </c>
      <c r="AZ40" s="16" t="s">
        <v>141</v>
      </c>
    </row>
    <row r="41" spans="1:56" x14ac:dyDescent="0.2">
      <c r="A41" s="3">
        <v>2</v>
      </c>
      <c r="B41" s="3" t="s">
        <v>109</v>
      </c>
      <c r="C41" s="3" t="s">
        <v>107</v>
      </c>
      <c r="D41" s="4">
        <v>579</v>
      </c>
      <c r="E41" s="3">
        <v>579</v>
      </c>
      <c r="F41" s="3">
        <v>0</v>
      </c>
      <c r="G41" s="3">
        <v>0</v>
      </c>
      <c r="I41" s="38">
        <v>5470</v>
      </c>
      <c r="J41" s="16">
        <v>0</v>
      </c>
      <c r="K41" s="16">
        <v>5470</v>
      </c>
      <c r="L41" s="16">
        <v>0</v>
      </c>
      <c r="N41" s="38">
        <v>6049</v>
      </c>
      <c r="O41" s="16">
        <v>579</v>
      </c>
      <c r="P41" s="16">
        <v>5470</v>
      </c>
      <c r="Q41" s="16">
        <v>0</v>
      </c>
      <c r="S41" s="38">
        <v>121</v>
      </c>
      <c r="T41" s="16">
        <v>121</v>
      </c>
      <c r="U41" s="16">
        <v>0</v>
      </c>
      <c r="V41" s="16">
        <v>0</v>
      </c>
      <c r="X41" s="16">
        <v>3589</v>
      </c>
      <c r="Y41" s="16">
        <v>0</v>
      </c>
      <c r="Z41" s="16">
        <v>3589</v>
      </c>
      <c r="AA41" s="16">
        <v>0</v>
      </c>
      <c r="AC41" s="38">
        <v>3710</v>
      </c>
      <c r="AD41" s="16">
        <v>121</v>
      </c>
      <c r="AE41" s="16">
        <v>3589</v>
      </c>
      <c r="AF41" s="16">
        <v>0</v>
      </c>
      <c r="AH41" s="38">
        <v>458</v>
      </c>
      <c r="AI41" s="16">
        <v>458</v>
      </c>
      <c r="AJ41" s="16">
        <v>0</v>
      </c>
      <c r="AK41" s="16">
        <v>0</v>
      </c>
      <c r="AM41" s="38">
        <v>1882</v>
      </c>
      <c r="AN41" s="16">
        <v>0</v>
      </c>
      <c r="AO41" s="16">
        <v>1882</v>
      </c>
      <c r="AP41" s="16">
        <v>0</v>
      </c>
      <c r="AR41" s="38">
        <v>2340</v>
      </c>
      <c r="AS41" s="16">
        <v>458</v>
      </c>
      <c r="AT41" s="16">
        <v>1882</v>
      </c>
      <c r="AU41" s="16">
        <v>0</v>
      </c>
      <c r="AW41" s="3" t="s">
        <v>135</v>
      </c>
      <c r="AX41" s="62">
        <f>Sources!$H$5</f>
        <v>2023</v>
      </c>
      <c r="AY41" s="16" t="str">
        <f>Sources!$G$5</f>
        <v>LFS</v>
      </c>
      <c r="AZ41" s="16" t="s">
        <v>141</v>
      </c>
    </row>
    <row r="42" spans="1:56" x14ac:dyDescent="0.2">
      <c r="A42" s="3">
        <v>3</v>
      </c>
      <c r="B42" s="3" t="s">
        <v>109</v>
      </c>
      <c r="C42" s="3" t="s">
        <v>10</v>
      </c>
      <c r="D42" s="4">
        <v>4214</v>
      </c>
      <c r="E42" s="3">
        <v>4008</v>
      </c>
      <c r="F42" s="3">
        <v>0</v>
      </c>
      <c r="G42" s="3">
        <v>206</v>
      </c>
      <c r="I42" s="38">
        <v>4535</v>
      </c>
      <c r="J42" s="16">
        <v>0</v>
      </c>
      <c r="K42" s="16">
        <v>4535</v>
      </c>
      <c r="L42" s="16">
        <v>0</v>
      </c>
      <c r="N42" s="38">
        <v>8749</v>
      </c>
      <c r="O42" s="16">
        <v>4008</v>
      </c>
      <c r="P42" s="16">
        <v>4535</v>
      </c>
      <c r="Q42" s="16">
        <v>206</v>
      </c>
      <c r="S42" s="38">
        <v>1928</v>
      </c>
      <c r="T42" s="16">
        <v>1722</v>
      </c>
      <c r="U42" s="16">
        <v>0</v>
      </c>
      <c r="V42" s="16">
        <v>206</v>
      </c>
      <c r="X42" s="16">
        <v>2139</v>
      </c>
      <c r="Y42" s="16">
        <v>0</v>
      </c>
      <c r="Z42" s="16">
        <v>2139</v>
      </c>
      <c r="AA42" s="16">
        <v>0</v>
      </c>
      <c r="AC42" s="38">
        <v>4067</v>
      </c>
      <c r="AD42" s="16">
        <v>1722</v>
      </c>
      <c r="AE42" s="16">
        <v>2139</v>
      </c>
      <c r="AF42" s="16">
        <v>206</v>
      </c>
      <c r="AH42" s="38">
        <v>2287</v>
      </c>
      <c r="AI42" s="16">
        <v>2287</v>
      </c>
      <c r="AJ42" s="16">
        <v>0</v>
      </c>
      <c r="AK42" s="16">
        <v>0</v>
      </c>
      <c r="AM42" s="38">
        <v>2396</v>
      </c>
      <c r="AN42" s="16">
        <v>0</v>
      </c>
      <c r="AO42" s="16">
        <v>2396</v>
      </c>
      <c r="AP42" s="16">
        <v>0</v>
      </c>
      <c r="AR42" s="38">
        <v>4683</v>
      </c>
      <c r="AS42" s="16">
        <v>2287</v>
      </c>
      <c r="AT42" s="16">
        <v>2396</v>
      </c>
      <c r="AU42" s="16">
        <v>0</v>
      </c>
      <c r="AW42" s="3" t="s">
        <v>135</v>
      </c>
      <c r="AX42" s="62">
        <f>Sources!$H$5</f>
        <v>2023</v>
      </c>
      <c r="AY42" s="16" t="str">
        <f>Sources!$G$5</f>
        <v>LFS</v>
      </c>
      <c r="AZ42" s="16" t="s">
        <v>141</v>
      </c>
    </row>
    <row r="43" spans="1:56" x14ac:dyDescent="0.2">
      <c r="A43" s="3">
        <v>4</v>
      </c>
      <c r="B43" s="3" t="s">
        <v>109</v>
      </c>
      <c r="C43" s="3" t="s">
        <v>11</v>
      </c>
      <c r="D43" s="4">
        <v>1413</v>
      </c>
      <c r="E43" s="3">
        <v>430</v>
      </c>
      <c r="F43" s="3">
        <v>983</v>
      </c>
      <c r="G43" s="3">
        <v>0</v>
      </c>
      <c r="I43" s="38">
        <v>0</v>
      </c>
      <c r="J43" s="16">
        <v>0</v>
      </c>
      <c r="K43" s="16">
        <v>0</v>
      </c>
      <c r="L43" s="16">
        <v>0</v>
      </c>
      <c r="N43" s="38">
        <v>1413</v>
      </c>
      <c r="O43" s="16">
        <v>430</v>
      </c>
      <c r="P43" s="16">
        <v>983</v>
      </c>
      <c r="Q43" s="16">
        <v>0</v>
      </c>
      <c r="S43" s="38">
        <v>625</v>
      </c>
      <c r="T43" s="16">
        <v>77</v>
      </c>
      <c r="U43" s="16">
        <v>548</v>
      </c>
      <c r="V43" s="16">
        <v>0</v>
      </c>
      <c r="X43" s="16">
        <v>0</v>
      </c>
      <c r="Y43" s="16">
        <v>0</v>
      </c>
      <c r="Z43" s="16">
        <v>0</v>
      </c>
      <c r="AA43" s="16">
        <v>0</v>
      </c>
      <c r="AC43" s="38">
        <v>625</v>
      </c>
      <c r="AD43" s="16">
        <v>77</v>
      </c>
      <c r="AE43" s="16">
        <v>548</v>
      </c>
      <c r="AF43" s="16">
        <v>0</v>
      </c>
      <c r="AH43" s="38">
        <v>788</v>
      </c>
      <c r="AI43" s="16">
        <v>353</v>
      </c>
      <c r="AJ43" s="16">
        <v>435</v>
      </c>
      <c r="AK43" s="16">
        <v>0</v>
      </c>
      <c r="AM43" s="38">
        <v>0</v>
      </c>
      <c r="AN43" s="16">
        <v>0</v>
      </c>
      <c r="AO43" s="16">
        <v>0</v>
      </c>
      <c r="AP43" s="16">
        <v>0</v>
      </c>
      <c r="AR43" s="38">
        <v>788</v>
      </c>
      <c r="AS43" s="16">
        <v>353</v>
      </c>
      <c r="AT43" s="16">
        <v>435</v>
      </c>
      <c r="AU43" s="16">
        <v>0</v>
      </c>
      <c r="AW43" s="3" t="s">
        <v>135</v>
      </c>
      <c r="AX43" s="62">
        <f>Sources!$H$5</f>
        <v>2023</v>
      </c>
      <c r="AY43" s="16" t="str">
        <f>Sources!$G$5</f>
        <v>LFS</v>
      </c>
      <c r="AZ43" s="16" t="s">
        <v>141</v>
      </c>
    </row>
    <row r="44" spans="1:56" x14ac:dyDescent="0.2">
      <c r="I44" s="38"/>
      <c r="J44" s="16"/>
      <c r="K44" s="16"/>
      <c r="L44" s="16"/>
      <c r="N44" s="38"/>
      <c r="O44" s="16"/>
      <c r="P44" s="16"/>
      <c r="Q44" s="16"/>
      <c r="S44" s="38"/>
      <c r="T44" s="16"/>
      <c r="U44" s="16"/>
      <c r="V44" s="16"/>
      <c r="X44" s="16"/>
      <c r="Y44" s="16"/>
      <c r="Z44" s="16"/>
      <c r="AA44" s="16"/>
      <c r="AC44" s="38"/>
      <c r="AD44" s="16"/>
      <c r="AE44" s="16"/>
      <c r="AF44" s="16"/>
      <c r="AH44" s="38"/>
      <c r="AI44" s="16"/>
      <c r="AJ44" s="16"/>
      <c r="AK44" s="16"/>
      <c r="AM44" s="38"/>
      <c r="AN44" s="16"/>
      <c r="AO44" s="16"/>
      <c r="AP44" s="16"/>
      <c r="AR44" s="38"/>
      <c r="AS44" s="16"/>
      <c r="AT44" s="16"/>
      <c r="AU44" s="16"/>
      <c r="AW44" s="3" t="s">
        <v>173</v>
      </c>
    </row>
    <row r="45" spans="1:56" x14ac:dyDescent="0.2">
      <c r="A45" s="3">
        <v>3</v>
      </c>
      <c r="B45" s="3" t="s">
        <v>110</v>
      </c>
      <c r="C45" s="3" t="s">
        <v>1</v>
      </c>
      <c r="D45" s="4">
        <v>7788859</v>
      </c>
      <c r="E45" s="3">
        <v>5992659</v>
      </c>
      <c r="F45" s="3">
        <v>883468</v>
      </c>
      <c r="G45" s="3">
        <v>912732</v>
      </c>
      <c r="I45" s="38">
        <v>923046</v>
      </c>
      <c r="J45" s="16">
        <v>112322</v>
      </c>
      <c r="K45" s="16">
        <v>808906</v>
      </c>
      <c r="L45" s="16">
        <v>1818</v>
      </c>
      <c r="N45" s="38">
        <v>8711905</v>
      </c>
      <c r="O45" s="16">
        <v>6104981</v>
      </c>
      <c r="P45" s="16">
        <v>1692374</v>
      </c>
      <c r="Q45" s="16">
        <v>914550</v>
      </c>
      <c r="S45" s="38">
        <v>4005223</v>
      </c>
      <c r="T45" s="16">
        <v>3152447</v>
      </c>
      <c r="U45" s="16">
        <v>472636</v>
      </c>
      <c r="V45" s="16">
        <v>380140</v>
      </c>
      <c r="X45" s="16">
        <v>454398</v>
      </c>
      <c r="Y45" s="16">
        <v>38509</v>
      </c>
      <c r="Z45" s="16">
        <v>415093</v>
      </c>
      <c r="AA45" s="16">
        <v>796</v>
      </c>
      <c r="AC45" s="38">
        <v>4459621</v>
      </c>
      <c r="AD45" s="16">
        <v>3190956</v>
      </c>
      <c r="AE45" s="16">
        <v>887729</v>
      </c>
      <c r="AF45" s="16">
        <v>380936</v>
      </c>
      <c r="AH45" s="38">
        <v>3783635</v>
      </c>
      <c r="AI45" s="16">
        <v>2840212</v>
      </c>
      <c r="AJ45" s="16">
        <v>410831</v>
      </c>
      <c r="AK45" s="16">
        <v>532592</v>
      </c>
      <c r="AM45" s="38">
        <v>468648</v>
      </c>
      <c r="AN45" s="16">
        <v>73813</v>
      </c>
      <c r="AO45" s="16">
        <v>393813</v>
      </c>
      <c r="AP45" s="16">
        <v>1023</v>
      </c>
      <c r="AR45" s="38">
        <v>4252283</v>
      </c>
      <c r="AS45" s="16">
        <v>2914025</v>
      </c>
      <c r="AT45" s="16">
        <v>804644</v>
      </c>
      <c r="AU45" s="16">
        <v>533615</v>
      </c>
      <c r="AW45" s="3" t="s">
        <v>134</v>
      </c>
      <c r="AX45" s="62">
        <f>Sources!$H$6</f>
        <v>2019</v>
      </c>
      <c r="AY45" s="16" t="str">
        <f>Sources!$G$6</f>
        <v>LFS</v>
      </c>
      <c r="AZ45" s="16" t="s">
        <v>140</v>
      </c>
    </row>
    <row r="46" spans="1:56" x14ac:dyDescent="0.2">
      <c r="A46" s="3">
        <v>4</v>
      </c>
      <c r="B46" s="3" t="s">
        <v>110</v>
      </c>
      <c r="C46" s="3" t="s">
        <v>8</v>
      </c>
      <c r="D46" s="4">
        <v>3002809</v>
      </c>
      <c r="E46" s="3">
        <v>2108940</v>
      </c>
      <c r="F46" s="3">
        <v>875601</v>
      </c>
      <c r="G46" s="3">
        <v>18268</v>
      </c>
      <c r="I46" s="38">
        <v>766706</v>
      </c>
      <c r="J46" s="16">
        <v>112322</v>
      </c>
      <c r="K46" s="16">
        <v>652566</v>
      </c>
      <c r="L46" s="16">
        <v>1818</v>
      </c>
      <c r="N46" s="38">
        <v>3769515</v>
      </c>
      <c r="O46" s="16">
        <v>2221262</v>
      </c>
      <c r="P46" s="16">
        <v>1528167</v>
      </c>
      <c r="Q46" s="16">
        <v>20086</v>
      </c>
      <c r="S46" s="38">
        <v>1774909</v>
      </c>
      <c r="T46" s="16">
        <v>1296349</v>
      </c>
      <c r="U46" s="16">
        <v>469784</v>
      </c>
      <c r="V46" s="16">
        <v>8775</v>
      </c>
      <c r="X46" s="16">
        <v>370024</v>
      </c>
      <c r="Y46" s="16">
        <v>38509</v>
      </c>
      <c r="Z46" s="16">
        <v>330720</v>
      </c>
      <c r="AA46" s="16">
        <v>796</v>
      </c>
      <c r="AC46" s="38">
        <v>2144933</v>
      </c>
      <c r="AD46" s="16">
        <v>1334858</v>
      </c>
      <c r="AE46" s="16">
        <v>800504</v>
      </c>
      <c r="AF46" s="16">
        <v>9571</v>
      </c>
      <c r="AH46" s="38">
        <v>1227901</v>
      </c>
      <c r="AI46" s="16">
        <v>812591</v>
      </c>
      <c r="AJ46" s="16">
        <v>405816</v>
      </c>
      <c r="AK46" s="16">
        <v>9493</v>
      </c>
      <c r="AM46" s="38">
        <v>396681</v>
      </c>
      <c r="AN46" s="16">
        <v>73813</v>
      </c>
      <c r="AO46" s="16">
        <v>321846</v>
      </c>
      <c r="AP46" s="16">
        <v>1023</v>
      </c>
      <c r="AR46" s="38">
        <v>1624582</v>
      </c>
      <c r="AS46" s="16">
        <v>886404</v>
      </c>
      <c r="AT46" s="16">
        <v>727662</v>
      </c>
      <c r="AU46" s="16">
        <v>10516</v>
      </c>
      <c r="AW46" s="3" t="s">
        <v>134</v>
      </c>
      <c r="AX46" s="62">
        <f>Sources!$H$6</f>
        <v>2019</v>
      </c>
      <c r="AY46" s="16" t="str">
        <f>Sources!$G$6</f>
        <v>LFS</v>
      </c>
      <c r="AZ46" s="16" t="s">
        <v>140</v>
      </c>
    </row>
    <row r="47" spans="1:56" x14ac:dyDescent="0.2">
      <c r="A47" s="3">
        <v>5</v>
      </c>
      <c r="B47" s="3" t="s">
        <v>110</v>
      </c>
      <c r="C47" s="3" t="s">
        <v>107</v>
      </c>
      <c r="D47" s="4">
        <v>230194</v>
      </c>
      <c r="E47" s="3">
        <v>227354</v>
      </c>
      <c r="F47" s="3">
        <v>0</v>
      </c>
      <c r="G47" s="3">
        <v>2841</v>
      </c>
      <c r="I47" s="38">
        <v>39626</v>
      </c>
      <c r="J47" s="16">
        <v>0</v>
      </c>
      <c r="K47" s="16">
        <v>39626</v>
      </c>
      <c r="L47" s="16">
        <v>0</v>
      </c>
      <c r="N47" s="38">
        <v>269820</v>
      </c>
      <c r="O47" s="16">
        <v>227354</v>
      </c>
      <c r="P47" s="16">
        <v>39626</v>
      </c>
      <c r="Q47" s="16">
        <v>2841</v>
      </c>
      <c r="S47" s="38">
        <v>141385</v>
      </c>
      <c r="T47" s="16">
        <v>140128</v>
      </c>
      <c r="U47" s="16">
        <v>0</v>
      </c>
      <c r="V47" s="16">
        <v>1257</v>
      </c>
      <c r="X47" s="16">
        <v>25183</v>
      </c>
      <c r="Y47" s="16">
        <v>0</v>
      </c>
      <c r="Z47" s="16">
        <v>25183</v>
      </c>
      <c r="AA47" s="16">
        <v>0</v>
      </c>
      <c r="AC47" s="38">
        <v>166568</v>
      </c>
      <c r="AD47" s="16">
        <v>140128</v>
      </c>
      <c r="AE47" s="16">
        <v>25183</v>
      </c>
      <c r="AF47" s="16">
        <v>1257</v>
      </c>
      <c r="AH47" s="38">
        <v>88809</v>
      </c>
      <c r="AI47" s="16">
        <v>87225</v>
      </c>
      <c r="AJ47" s="16">
        <v>0</v>
      </c>
      <c r="AK47" s="16">
        <v>1584</v>
      </c>
      <c r="AM47" s="38">
        <v>14443</v>
      </c>
      <c r="AN47" s="16">
        <v>0</v>
      </c>
      <c r="AO47" s="16">
        <v>14443</v>
      </c>
      <c r="AP47" s="16">
        <v>0</v>
      </c>
      <c r="AR47" s="38">
        <v>103252</v>
      </c>
      <c r="AS47" s="16">
        <v>87225</v>
      </c>
      <c r="AT47" s="16">
        <v>14443</v>
      </c>
      <c r="AU47" s="16">
        <v>1584</v>
      </c>
      <c r="AW47" s="3" t="s">
        <v>134</v>
      </c>
      <c r="AX47" s="62">
        <f>Sources!$H$6</f>
        <v>2019</v>
      </c>
      <c r="AY47" s="16" t="str">
        <f>Sources!$G$6</f>
        <v>LFS</v>
      </c>
      <c r="AZ47" s="16" t="s">
        <v>140</v>
      </c>
    </row>
    <row r="48" spans="1:56" x14ac:dyDescent="0.2">
      <c r="B48" s="3" t="s">
        <v>110</v>
      </c>
      <c r="C48" s="3" t="s">
        <v>10</v>
      </c>
      <c r="D48" s="4">
        <v>3620532</v>
      </c>
      <c r="E48" s="3">
        <v>2748425</v>
      </c>
      <c r="F48" s="3">
        <v>0</v>
      </c>
      <c r="G48" s="3">
        <v>872107</v>
      </c>
      <c r="I48" s="38">
        <v>116714</v>
      </c>
      <c r="J48" s="16">
        <v>0</v>
      </c>
      <c r="K48" s="16">
        <v>116714</v>
      </c>
      <c r="L48" s="16">
        <v>0</v>
      </c>
      <c r="N48" s="38">
        <v>3737246</v>
      </c>
      <c r="O48" s="16">
        <v>2748425</v>
      </c>
      <c r="P48" s="16">
        <v>116714</v>
      </c>
      <c r="Q48" s="16">
        <v>872107</v>
      </c>
      <c r="S48" s="38">
        <v>1805531</v>
      </c>
      <c r="T48" s="16">
        <v>1440417</v>
      </c>
      <c r="U48" s="16">
        <v>0</v>
      </c>
      <c r="V48" s="16">
        <v>365114</v>
      </c>
      <c r="X48" s="16">
        <v>59190</v>
      </c>
      <c r="Y48" s="16">
        <v>0</v>
      </c>
      <c r="Z48" s="16">
        <v>59190</v>
      </c>
      <c r="AA48" s="16">
        <v>0</v>
      </c>
      <c r="AC48" s="38">
        <v>1864721</v>
      </c>
      <c r="AD48" s="16">
        <v>1440417</v>
      </c>
      <c r="AE48" s="16">
        <v>59190</v>
      </c>
      <c r="AF48" s="16">
        <v>365114</v>
      </c>
      <c r="AH48" s="38">
        <v>1815001</v>
      </c>
      <c r="AI48" s="16">
        <v>1308008</v>
      </c>
      <c r="AJ48" s="16">
        <v>0</v>
      </c>
      <c r="AK48" s="16">
        <v>506993</v>
      </c>
      <c r="AM48" s="38">
        <v>57524</v>
      </c>
      <c r="AN48" s="16">
        <v>0</v>
      </c>
      <c r="AO48" s="16">
        <v>57524</v>
      </c>
      <c r="AP48" s="16">
        <v>0</v>
      </c>
      <c r="AR48" s="38">
        <v>1872525</v>
      </c>
      <c r="AS48" s="16">
        <v>1308008</v>
      </c>
      <c r="AT48" s="16">
        <v>57524</v>
      </c>
      <c r="AU48" s="16">
        <v>506993</v>
      </c>
      <c r="AW48" s="3" t="s">
        <v>134</v>
      </c>
      <c r="AX48" s="62">
        <f>Sources!$H$6</f>
        <v>2019</v>
      </c>
      <c r="AY48" s="16" t="str">
        <f>Sources!$G$6</f>
        <v>LFS</v>
      </c>
      <c r="AZ48" s="16" t="s">
        <v>140</v>
      </c>
    </row>
    <row r="49" spans="1:52" x14ac:dyDescent="0.2">
      <c r="A49" s="3">
        <v>1</v>
      </c>
      <c r="B49" s="3" t="s">
        <v>110</v>
      </c>
      <c r="C49" s="3" t="s">
        <v>11</v>
      </c>
      <c r="D49" s="4">
        <v>935323</v>
      </c>
      <c r="E49" s="3">
        <v>907940</v>
      </c>
      <c r="F49" s="3">
        <v>7867</v>
      </c>
      <c r="G49" s="3">
        <v>19516</v>
      </c>
      <c r="I49" s="38">
        <v>0</v>
      </c>
      <c r="J49" s="16">
        <v>0</v>
      </c>
      <c r="K49" s="16">
        <v>0</v>
      </c>
      <c r="L49" s="16">
        <v>0</v>
      </c>
      <c r="N49" s="38">
        <v>935323</v>
      </c>
      <c r="O49" s="16">
        <v>907940</v>
      </c>
      <c r="P49" s="16">
        <v>7867</v>
      </c>
      <c r="Q49" s="16">
        <v>19516</v>
      </c>
      <c r="S49" s="38">
        <v>283398</v>
      </c>
      <c r="T49" s="16">
        <v>275553</v>
      </c>
      <c r="U49" s="16">
        <v>2852</v>
      </c>
      <c r="V49" s="16">
        <v>4994</v>
      </c>
      <c r="X49" s="16">
        <v>0</v>
      </c>
      <c r="Y49" s="16">
        <v>0</v>
      </c>
      <c r="Z49" s="16">
        <v>0</v>
      </c>
      <c r="AA49" s="16">
        <v>0</v>
      </c>
      <c r="AC49" s="38">
        <v>283398</v>
      </c>
      <c r="AD49" s="16">
        <v>275553</v>
      </c>
      <c r="AE49" s="16">
        <v>2852</v>
      </c>
      <c r="AF49" s="16">
        <v>4994</v>
      </c>
      <c r="AH49" s="38">
        <v>651925</v>
      </c>
      <c r="AI49" s="16">
        <v>632388</v>
      </c>
      <c r="AJ49" s="16">
        <v>5015</v>
      </c>
      <c r="AK49" s="16">
        <v>14522</v>
      </c>
      <c r="AM49" s="38">
        <v>0</v>
      </c>
      <c r="AN49" s="16">
        <v>0</v>
      </c>
      <c r="AO49" s="16">
        <v>0</v>
      </c>
      <c r="AP49" s="16">
        <v>0</v>
      </c>
      <c r="AR49" s="38">
        <v>651925</v>
      </c>
      <c r="AS49" s="16">
        <v>632388</v>
      </c>
      <c r="AT49" s="16">
        <v>5015</v>
      </c>
      <c r="AU49" s="16">
        <v>14522</v>
      </c>
      <c r="AW49" s="3" t="s">
        <v>134</v>
      </c>
      <c r="AX49" s="62">
        <f>Sources!$H$6</f>
        <v>2019</v>
      </c>
      <c r="AY49" s="16" t="str">
        <f>Sources!$G$6</f>
        <v>LFS</v>
      </c>
      <c r="AZ49" s="16" t="s">
        <v>140</v>
      </c>
    </row>
    <row r="50" spans="1:52" x14ac:dyDescent="0.2">
      <c r="I50" s="38"/>
      <c r="J50" s="16"/>
      <c r="K50" s="16"/>
      <c r="L50" s="16"/>
      <c r="N50" s="38"/>
      <c r="O50" s="16"/>
      <c r="P50" s="16"/>
      <c r="Q50" s="16"/>
      <c r="S50" s="38"/>
      <c r="T50" s="16"/>
      <c r="U50" s="16"/>
      <c r="V50" s="16"/>
      <c r="X50" s="16"/>
      <c r="Y50" s="16"/>
      <c r="Z50" s="16"/>
      <c r="AA50" s="16"/>
      <c r="AC50" s="38"/>
      <c r="AD50" s="16"/>
      <c r="AE50" s="16"/>
      <c r="AF50" s="16"/>
      <c r="AH50" s="38"/>
      <c r="AI50" s="16"/>
      <c r="AJ50" s="16"/>
      <c r="AK50" s="16"/>
      <c r="AM50" s="38"/>
      <c r="AN50" s="16"/>
      <c r="AO50" s="16"/>
      <c r="AP50" s="16"/>
      <c r="AR50" s="38"/>
      <c r="AS50" s="16"/>
      <c r="AT50" s="16"/>
      <c r="AU50" s="16"/>
      <c r="AW50" s="3" t="s">
        <v>173</v>
      </c>
    </row>
    <row r="51" spans="1:52" x14ac:dyDescent="0.2">
      <c r="A51" s="3">
        <v>2</v>
      </c>
      <c r="B51" s="3" t="s">
        <v>110</v>
      </c>
      <c r="C51" s="3" t="s">
        <v>1</v>
      </c>
      <c r="D51" s="4">
        <v>6980775</v>
      </c>
      <c r="E51" s="3">
        <v>5999332</v>
      </c>
      <c r="F51" s="3">
        <v>883812</v>
      </c>
      <c r="G51" s="3">
        <v>97632</v>
      </c>
      <c r="I51" s="38">
        <v>923046</v>
      </c>
      <c r="J51" s="16">
        <v>112322</v>
      </c>
      <c r="K51" s="16">
        <v>808906</v>
      </c>
      <c r="L51" s="16">
        <v>1818</v>
      </c>
      <c r="N51" s="38">
        <v>7903821</v>
      </c>
      <c r="O51" s="16">
        <v>6111654</v>
      </c>
      <c r="P51" s="16">
        <v>1692718</v>
      </c>
      <c r="Q51" s="16">
        <v>99450</v>
      </c>
      <c r="S51" s="38">
        <v>3670227</v>
      </c>
      <c r="T51" s="16">
        <v>3155811</v>
      </c>
      <c r="U51" s="16">
        <v>472981</v>
      </c>
      <c r="V51" s="16">
        <v>41435</v>
      </c>
      <c r="X51" s="16">
        <v>454398</v>
      </c>
      <c r="Y51" s="16">
        <v>38509</v>
      </c>
      <c r="Z51" s="16">
        <v>415093</v>
      </c>
      <c r="AA51" s="16">
        <v>796</v>
      </c>
      <c r="AC51" s="38">
        <v>4124625</v>
      </c>
      <c r="AD51" s="16">
        <v>3194320</v>
      </c>
      <c r="AE51" s="16">
        <v>888074</v>
      </c>
      <c r="AF51" s="16">
        <v>42231</v>
      </c>
      <c r="AH51" s="38">
        <v>3310549</v>
      </c>
      <c r="AI51" s="16">
        <v>2843521</v>
      </c>
      <c r="AJ51" s="16">
        <v>410831</v>
      </c>
      <c r="AK51" s="16">
        <v>56197</v>
      </c>
      <c r="AM51" s="38">
        <v>468648</v>
      </c>
      <c r="AN51" s="16">
        <v>73813</v>
      </c>
      <c r="AO51" s="16">
        <v>393813</v>
      </c>
      <c r="AP51" s="16">
        <v>1023</v>
      </c>
      <c r="AR51" s="38">
        <v>3779197</v>
      </c>
      <c r="AS51" s="16">
        <v>2917334</v>
      </c>
      <c r="AT51" s="16">
        <v>804644</v>
      </c>
      <c r="AU51" s="16">
        <v>57220</v>
      </c>
      <c r="AW51" s="3" t="s">
        <v>134</v>
      </c>
      <c r="AX51" s="62">
        <f>Sources!$H$6</f>
        <v>2019</v>
      </c>
      <c r="AY51" s="16" t="str">
        <f>Sources!$G$6</f>
        <v>LFS</v>
      </c>
      <c r="AZ51" s="16" t="s">
        <v>141</v>
      </c>
    </row>
    <row r="52" spans="1:52" x14ac:dyDescent="0.2">
      <c r="A52" s="3">
        <v>3</v>
      </c>
      <c r="B52" s="3" t="s">
        <v>110</v>
      </c>
      <c r="C52" s="3" t="s">
        <v>8</v>
      </c>
      <c r="D52" s="4">
        <v>3002809</v>
      </c>
      <c r="E52" s="3">
        <v>2108940</v>
      </c>
      <c r="F52" s="3">
        <v>875945</v>
      </c>
      <c r="G52" s="3">
        <v>17924</v>
      </c>
      <c r="I52" s="38">
        <v>766706</v>
      </c>
      <c r="J52" s="16">
        <v>112322</v>
      </c>
      <c r="K52" s="16">
        <v>652566</v>
      </c>
      <c r="L52" s="16">
        <v>1818</v>
      </c>
      <c r="N52" s="38">
        <v>3769515</v>
      </c>
      <c r="O52" s="16">
        <v>2221262</v>
      </c>
      <c r="P52" s="16">
        <v>1528511</v>
      </c>
      <c r="Q52" s="16">
        <v>19742</v>
      </c>
      <c r="S52" s="38">
        <v>1774909</v>
      </c>
      <c r="T52" s="16">
        <v>1296349</v>
      </c>
      <c r="U52" s="16">
        <v>470129</v>
      </c>
      <c r="V52" s="16">
        <v>8431</v>
      </c>
      <c r="X52" s="16">
        <v>370024</v>
      </c>
      <c r="Y52" s="16">
        <v>38509</v>
      </c>
      <c r="Z52" s="16">
        <v>330720</v>
      </c>
      <c r="AA52" s="16">
        <v>796</v>
      </c>
      <c r="AC52" s="38">
        <v>2144933</v>
      </c>
      <c r="AD52" s="16">
        <v>1334858</v>
      </c>
      <c r="AE52" s="16">
        <v>800849</v>
      </c>
      <c r="AF52" s="16">
        <v>9227</v>
      </c>
      <c r="AH52" s="38">
        <v>1227901</v>
      </c>
      <c r="AI52" s="16">
        <v>812591</v>
      </c>
      <c r="AJ52" s="16">
        <v>405816</v>
      </c>
      <c r="AK52" s="16">
        <v>9493</v>
      </c>
      <c r="AM52" s="38">
        <v>396681</v>
      </c>
      <c r="AN52" s="16">
        <v>73813</v>
      </c>
      <c r="AO52" s="16">
        <v>321846</v>
      </c>
      <c r="AP52" s="16">
        <v>1023</v>
      </c>
      <c r="AR52" s="38">
        <v>1624582</v>
      </c>
      <c r="AS52" s="16">
        <v>886404</v>
      </c>
      <c r="AT52" s="16">
        <v>727662</v>
      </c>
      <c r="AU52" s="16">
        <v>10516</v>
      </c>
      <c r="AW52" s="3" t="s">
        <v>134</v>
      </c>
      <c r="AX52" s="62">
        <f>Sources!$H$6</f>
        <v>2019</v>
      </c>
      <c r="AY52" s="16" t="str">
        <f>Sources!$G$6</f>
        <v>LFS</v>
      </c>
      <c r="AZ52" s="16" t="s">
        <v>141</v>
      </c>
    </row>
    <row r="53" spans="1:52" x14ac:dyDescent="0.2">
      <c r="A53" s="3">
        <v>4</v>
      </c>
      <c r="B53" s="3" t="s">
        <v>110</v>
      </c>
      <c r="C53" s="3" t="s">
        <v>107</v>
      </c>
      <c r="D53" s="4">
        <v>230194</v>
      </c>
      <c r="E53" s="3">
        <v>227354</v>
      </c>
      <c r="F53" s="3">
        <v>0</v>
      </c>
      <c r="G53" s="3">
        <v>2841</v>
      </c>
      <c r="I53" s="38">
        <v>39626</v>
      </c>
      <c r="J53" s="16">
        <v>0</v>
      </c>
      <c r="K53" s="16">
        <v>39626</v>
      </c>
      <c r="L53" s="16">
        <v>0</v>
      </c>
      <c r="N53" s="38">
        <v>269820</v>
      </c>
      <c r="O53" s="16">
        <v>227354</v>
      </c>
      <c r="P53" s="16">
        <v>39626</v>
      </c>
      <c r="Q53" s="16">
        <v>2841</v>
      </c>
      <c r="S53" s="38">
        <v>141385</v>
      </c>
      <c r="T53" s="16">
        <v>140128</v>
      </c>
      <c r="U53" s="16">
        <v>0</v>
      </c>
      <c r="V53" s="16">
        <v>1257</v>
      </c>
      <c r="X53" s="16">
        <v>25183</v>
      </c>
      <c r="Y53" s="16">
        <v>0</v>
      </c>
      <c r="Z53" s="16">
        <v>25183</v>
      </c>
      <c r="AA53" s="16">
        <v>0</v>
      </c>
      <c r="AC53" s="38">
        <v>166568</v>
      </c>
      <c r="AD53" s="16">
        <v>140128</v>
      </c>
      <c r="AE53" s="16">
        <v>25183</v>
      </c>
      <c r="AF53" s="16">
        <v>1257</v>
      </c>
      <c r="AH53" s="38">
        <v>88809</v>
      </c>
      <c r="AI53" s="16">
        <v>87225</v>
      </c>
      <c r="AJ53" s="16">
        <v>0</v>
      </c>
      <c r="AK53" s="16">
        <v>1584</v>
      </c>
      <c r="AM53" s="38">
        <v>14443</v>
      </c>
      <c r="AN53" s="16">
        <v>0</v>
      </c>
      <c r="AO53" s="16">
        <v>14443</v>
      </c>
      <c r="AP53" s="16">
        <v>0</v>
      </c>
      <c r="AR53" s="38">
        <v>103252</v>
      </c>
      <c r="AS53" s="16">
        <v>87225</v>
      </c>
      <c r="AT53" s="16">
        <v>14443</v>
      </c>
      <c r="AU53" s="16">
        <v>1584</v>
      </c>
      <c r="AW53" s="3" t="s">
        <v>134</v>
      </c>
      <c r="AX53" s="62">
        <f>Sources!$H$6</f>
        <v>2019</v>
      </c>
      <c r="AY53" s="16" t="str">
        <f>Sources!$G$6</f>
        <v>LFS</v>
      </c>
      <c r="AZ53" s="16" t="s">
        <v>141</v>
      </c>
    </row>
    <row r="54" spans="1:52" x14ac:dyDescent="0.2">
      <c r="A54" s="3">
        <v>5</v>
      </c>
      <c r="B54" s="3" t="s">
        <v>110</v>
      </c>
      <c r="C54" s="3" t="s">
        <v>10</v>
      </c>
      <c r="D54" s="4">
        <v>2812449</v>
      </c>
      <c r="E54" s="3">
        <v>2754769</v>
      </c>
      <c r="F54" s="3">
        <v>0</v>
      </c>
      <c r="G54" s="3">
        <v>57680</v>
      </c>
      <c r="I54" s="38">
        <v>116714</v>
      </c>
      <c r="J54" s="16">
        <v>0</v>
      </c>
      <c r="K54" s="16">
        <v>116714</v>
      </c>
      <c r="L54" s="16">
        <v>0</v>
      </c>
      <c r="N54" s="38">
        <v>2929163</v>
      </c>
      <c r="O54" s="16">
        <v>2754769</v>
      </c>
      <c r="P54" s="16">
        <v>116714</v>
      </c>
      <c r="Q54" s="16">
        <v>57680</v>
      </c>
      <c r="S54" s="38">
        <v>1470535</v>
      </c>
      <c r="T54" s="16">
        <v>1443781</v>
      </c>
      <c r="U54" s="16">
        <v>0</v>
      </c>
      <c r="V54" s="16">
        <v>26753</v>
      </c>
      <c r="X54" s="16">
        <v>59190</v>
      </c>
      <c r="Y54" s="16">
        <v>0</v>
      </c>
      <c r="Z54" s="16">
        <v>59190</v>
      </c>
      <c r="AA54" s="16">
        <v>0</v>
      </c>
      <c r="AC54" s="38">
        <v>1529725</v>
      </c>
      <c r="AD54" s="16">
        <v>1443781</v>
      </c>
      <c r="AE54" s="16">
        <v>59190</v>
      </c>
      <c r="AF54" s="16">
        <v>26753</v>
      </c>
      <c r="AH54" s="38">
        <v>1341914</v>
      </c>
      <c r="AI54" s="16">
        <v>1310988</v>
      </c>
      <c r="AJ54" s="16">
        <v>0</v>
      </c>
      <c r="AK54" s="16">
        <v>30926</v>
      </c>
      <c r="AM54" s="38">
        <v>57524</v>
      </c>
      <c r="AN54" s="16">
        <v>0</v>
      </c>
      <c r="AO54" s="16">
        <v>57524</v>
      </c>
      <c r="AP54" s="16">
        <v>0</v>
      </c>
      <c r="AR54" s="38">
        <v>1399438</v>
      </c>
      <c r="AS54" s="16">
        <v>1310988</v>
      </c>
      <c r="AT54" s="16">
        <v>57524</v>
      </c>
      <c r="AU54" s="16">
        <v>30926</v>
      </c>
      <c r="AW54" s="3" t="s">
        <v>134</v>
      </c>
      <c r="AX54" s="62">
        <f>Sources!$H$6</f>
        <v>2019</v>
      </c>
      <c r="AY54" s="16" t="str">
        <f>Sources!$G$6</f>
        <v>LFS</v>
      </c>
      <c r="AZ54" s="16" t="s">
        <v>141</v>
      </c>
    </row>
    <row r="55" spans="1:52" x14ac:dyDescent="0.2">
      <c r="B55" s="3" t="s">
        <v>110</v>
      </c>
      <c r="C55" s="3" t="s">
        <v>11</v>
      </c>
      <c r="D55" s="4">
        <v>935323</v>
      </c>
      <c r="E55" s="3">
        <v>908269</v>
      </c>
      <c r="F55" s="3">
        <v>7867</v>
      </c>
      <c r="G55" s="3">
        <v>19188</v>
      </c>
      <c r="I55" s="38">
        <v>0</v>
      </c>
      <c r="J55" s="16">
        <v>0</v>
      </c>
      <c r="K55" s="16">
        <v>0</v>
      </c>
      <c r="L55" s="16">
        <v>0</v>
      </c>
      <c r="N55" s="38">
        <v>935323</v>
      </c>
      <c r="O55" s="16">
        <v>908269</v>
      </c>
      <c r="P55" s="16">
        <v>7867</v>
      </c>
      <c r="Q55" s="16">
        <v>19188</v>
      </c>
      <c r="S55" s="38">
        <v>283398</v>
      </c>
      <c r="T55" s="16">
        <v>275553</v>
      </c>
      <c r="U55" s="16">
        <v>2852</v>
      </c>
      <c r="V55" s="16">
        <v>4994</v>
      </c>
      <c r="X55" s="16">
        <v>0</v>
      </c>
      <c r="Y55" s="16">
        <v>0</v>
      </c>
      <c r="Z55" s="16">
        <v>0</v>
      </c>
      <c r="AA55" s="16">
        <v>0</v>
      </c>
      <c r="AC55" s="38">
        <v>283398</v>
      </c>
      <c r="AD55" s="16">
        <v>275553</v>
      </c>
      <c r="AE55" s="16">
        <v>2852</v>
      </c>
      <c r="AF55" s="16">
        <v>4994</v>
      </c>
      <c r="AH55" s="38">
        <v>651925</v>
      </c>
      <c r="AI55" s="16">
        <v>632716</v>
      </c>
      <c r="AJ55" s="16">
        <v>5015</v>
      </c>
      <c r="AK55" s="16">
        <v>14194</v>
      </c>
      <c r="AM55" s="38">
        <v>0</v>
      </c>
      <c r="AN55" s="16">
        <v>0</v>
      </c>
      <c r="AO55" s="16">
        <v>0</v>
      </c>
      <c r="AP55" s="16">
        <v>0</v>
      </c>
      <c r="AR55" s="38">
        <v>651925</v>
      </c>
      <c r="AS55" s="16">
        <v>632716</v>
      </c>
      <c r="AT55" s="16">
        <v>5015</v>
      </c>
      <c r="AU55" s="16">
        <v>14194</v>
      </c>
      <c r="AW55" s="3" t="s">
        <v>134</v>
      </c>
      <c r="AX55" s="62">
        <f>Sources!$H$6</f>
        <v>2019</v>
      </c>
      <c r="AY55" s="16" t="str">
        <f>Sources!$G$6</f>
        <v>LFS</v>
      </c>
      <c r="AZ55" s="16" t="s">
        <v>141</v>
      </c>
    </row>
    <row r="56" spans="1:52" x14ac:dyDescent="0.2">
      <c r="I56" s="38"/>
      <c r="J56" s="16"/>
      <c r="K56" s="16"/>
      <c r="L56" s="16"/>
      <c r="N56" s="38"/>
      <c r="O56" s="16"/>
      <c r="P56" s="16"/>
      <c r="Q56" s="16"/>
      <c r="S56" s="38"/>
      <c r="T56" s="16"/>
      <c r="U56" s="16"/>
      <c r="V56" s="16"/>
      <c r="X56" s="16"/>
      <c r="Y56" s="16"/>
      <c r="Z56" s="16"/>
      <c r="AA56" s="16"/>
      <c r="AC56" s="38"/>
      <c r="AD56" s="16"/>
      <c r="AE56" s="16"/>
      <c r="AF56" s="16"/>
      <c r="AH56" s="38"/>
      <c r="AI56" s="16"/>
      <c r="AJ56" s="16"/>
      <c r="AK56" s="16"/>
      <c r="AM56" s="38"/>
      <c r="AN56" s="16"/>
      <c r="AO56" s="16"/>
      <c r="AP56" s="16"/>
      <c r="AR56" s="38"/>
      <c r="AS56" s="16"/>
      <c r="AT56" s="16"/>
      <c r="AU56" s="16"/>
      <c r="AW56" s="3" t="s">
        <v>173</v>
      </c>
    </row>
    <row r="57" spans="1:52" ht="13.5" customHeight="1" x14ac:dyDescent="0.2">
      <c r="A57" s="3">
        <v>1</v>
      </c>
      <c r="B57" s="3" t="s">
        <v>111</v>
      </c>
      <c r="C57" s="3" t="s">
        <v>1</v>
      </c>
      <c r="D57" s="4">
        <v>2337</v>
      </c>
      <c r="E57" s="3">
        <v>1719</v>
      </c>
      <c r="F57" s="3">
        <v>452</v>
      </c>
      <c r="G57" s="3">
        <v>166</v>
      </c>
      <c r="I57" s="38">
        <v>5674</v>
      </c>
      <c r="J57" s="16">
        <v>82</v>
      </c>
      <c r="K57" s="16">
        <v>5490</v>
      </c>
      <c r="L57" s="16">
        <v>103</v>
      </c>
      <c r="N57" s="38">
        <v>8011</v>
      </c>
      <c r="O57" s="16">
        <v>1801</v>
      </c>
      <c r="P57" s="16">
        <v>5942</v>
      </c>
      <c r="Q57" s="16">
        <v>269</v>
      </c>
      <c r="S57" s="38">
        <v>1221</v>
      </c>
      <c r="T57" s="16">
        <v>915</v>
      </c>
      <c r="U57" s="16">
        <v>215</v>
      </c>
      <c r="V57" s="16">
        <v>90</v>
      </c>
      <c r="X57" s="16">
        <v>3090</v>
      </c>
      <c r="Y57" s="16">
        <v>58</v>
      </c>
      <c r="Z57" s="16">
        <v>2988</v>
      </c>
      <c r="AA57" s="16">
        <v>44</v>
      </c>
      <c r="AC57" s="38">
        <v>4311</v>
      </c>
      <c r="AD57" s="16">
        <v>973</v>
      </c>
      <c r="AE57" s="16">
        <v>3203</v>
      </c>
      <c r="AF57" s="16">
        <v>134</v>
      </c>
      <c r="AH57" s="38">
        <v>1116</v>
      </c>
      <c r="AI57" s="16">
        <v>803</v>
      </c>
      <c r="AJ57" s="16">
        <v>237</v>
      </c>
      <c r="AK57" s="16">
        <v>75</v>
      </c>
      <c r="AM57" s="38">
        <v>2585</v>
      </c>
      <c r="AN57" s="16">
        <v>24</v>
      </c>
      <c r="AO57" s="16">
        <v>2501</v>
      </c>
      <c r="AP57" s="16">
        <v>59</v>
      </c>
      <c r="AR57" s="38">
        <v>3701</v>
      </c>
      <c r="AS57" s="16">
        <v>827</v>
      </c>
      <c r="AT57" s="16">
        <v>2738</v>
      </c>
      <c r="AU57" s="16">
        <v>134</v>
      </c>
      <c r="AW57" s="3" t="s">
        <v>136</v>
      </c>
      <c r="AX57" s="19">
        <f>Sources!$H$8</f>
        <v>2019</v>
      </c>
      <c r="AY57" s="3" t="str">
        <f>Sources!$G$8</f>
        <v>LFS</v>
      </c>
      <c r="AZ57" s="3" t="s">
        <v>140</v>
      </c>
    </row>
    <row r="58" spans="1:52" x14ac:dyDescent="0.2">
      <c r="A58" s="3">
        <v>2</v>
      </c>
      <c r="B58" s="3" t="s">
        <v>111</v>
      </c>
      <c r="C58" s="3" t="s">
        <v>8</v>
      </c>
      <c r="D58" s="4">
        <v>1164</v>
      </c>
      <c r="E58" s="3">
        <v>722</v>
      </c>
      <c r="F58" s="3">
        <v>359</v>
      </c>
      <c r="G58" s="3">
        <v>83</v>
      </c>
      <c r="I58" s="38">
        <v>5392</v>
      </c>
      <c r="J58" s="16">
        <v>82</v>
      </c>
      <c r="K58" s="16">
        <v>5207</v>
      </c>
      <c r="L58" s="16">
        <v>103</v>
      </c>
      <c r="N58" s="38">
        <v>6556</v>
      </c>
      <c r="O58" s="16">
        <v>804</v>
      </c>
      <c r="P58" s="16">
        <v>5566</v>
      </c>
      <c r="Q58" s="16">
        <v>186</v>
      </c>
      <c r="S58" s="38">
        <v>637</v>
      </c>
      <c r="T58" s="16">
        <v>418</v>
      </c>
      <c r="U58" s="16">
        <v>174</v>
      </c>
      <c r="V58" s="16">
        <v>45</v>
      </c>
      <c r="X58" s="16">
        <v>2946</v>
      </c>
      <c r="Y58" s="16">
        <v>58</v>
      </c>
      <c r="Z58" s="16">
        <v>2844</v>
      </c>
      <c r="AA58" s="16">
        <v>44</v>
      </c>
      <c r="AC58" s="38">
        <v>3583</v>
      </c>
      <c r="AD58" s="16">
        <v>476</v>
      </c>
      <c r="AE58" s="16">
        <v>3018</v>
      </c>
      <c r="AF58" s="16">
        <v>89</v>
      </c>
      <c r="AH58" s="38">
        <v>526</v>
      </c>
      <c r="AI58" s="16">
        <v>304</v>
      </c>
      <c r="AJ58" s="16">
        <v>185</v>
      </c>
      <c r="AK58" s="16">
        <v>37</v>
      </c>
      <c r="AM58" s="38">
        <v>2446</v>
      </c>
      <c r="AN58" s="16">
        <v>24</v>
      </c>
      <c r="AO58" s="16">
        <v>2363</v>
      </c>
      <c r="AP58" s="16">
        <v>59</v>
      </c>
      <c r="AR58" s="38">
        <v>2972</v>
      </c>
      <c r="AS58" s="16">
        <v>328</v>
      </c>
      <c r="AT58" s="16">
        <v>2548</v>
      </c>
      <c r="AU58" s="16">
        <v>96</v>
      </c>
      <c r="AW58" s="3" t="s">
        <v>136</v>
      </c>
      <c r="AX58" s="19">
        <f>Sources!$H$8</f>
        <v>2019</v>
      </c>
      <c r="AY58" s="3" t="str">
        <f>Sources!$G$8</f>
        <v>LFS</v>
      </c>
      <c r="AZ58" s="3" t="s">
        <v>140</v>
      </c>
    </row>
    <row r="59" spans="1:52" x14ac:dyDescent="0.2">
      <c r="A59" s="3">
        <v>3</v>
      </c>
      <c r="B59" s="3" t="s">
        <v>111</v>
      </c>
      <c r="C59" s="3" t="s">
        <v>107</v>
      </c>
      <c r="D59" s="4">
        <v>288</v>
      </c>
      <c r="E59" s="3">
        <v>288</v>
      </c>
      <c r="F59" s="3">
        <v>0</v>
      </c>
      <c r="G59" s="3">
        <v>0</v>
      </c>
      <c r="I59" s="38">
        <v>120</v>
      </c>
      <c r="J59" s="16">
        <v>0</v>
      </c>
      <c r="K59" s="16">
        <v>120</v>
      </c>
      <c r="L59" s="16">
        <v>0</v>
      </c>
      <c r="N59" s="38">
        <v>408</v>
      </c>
      <c r="O59" s="16">
        <v>288</v>
      </c>
      <c r="P59" s="16">
        <v>120</v>
      </c>
      <c r="Q59" s="16">
        <v>0</v>
      </c>
      <c r="S59" s="38">
        <v>155</v>
      </c>
      <c r="T59" s="16">
        <v>155</v>
      </c>
      <c r="U59" s="16">
        <v>0</v>
      </c>
      <c r="V59" s="16">
        <v>0</v>
      </c>
      <c r="X59" s="16">
        <v>74</v>
      </c>
      <c r="Y59" s="16">
        <v>0</v>
      </c>
      <c r="Z59" s="16">
        <v>74</v>
      </c>
      <c r="AA59" s="16">
        <v>0</v>
      </c>
      <c r="AC59" s="38">
        <v>229</v>
      </c>
      <c r="AD59" s="16">
        <v>155</v>
      </c>
      <c r="AE59" s="16">
        <v>74</v>
      </c>
      <c r="AF59" s="16">
        <v>0</v>
      </c>
      <c r="AH59" s="38">
        <v>133</v>
      </c>
      <c r="AI59" s="16">
        <v>133</v>
      </c>
      <c r="AJ59" s="16">
        <v>0</v>
      </c>
      <c r="AK59" s="16">
        <v>0</v>
      </c>
      <c r="AM59" s="38">
        <v>46</v>
      </c>
      <c r="AN59" s="16">
        <v>0</v>
      </c>
      <c r="AO59" s="16">
        <v>46</v>
      </c>
      <c r="AP59" s="16">
        <v>0</v>
      </c>
      <c r="AR59" s="38">
        <v>179</v>
      </c>
      <c r="AS59" s="16">
        <v>133</v>
      </c>
      <c r="AT59" s="16">
        <v>46</v>
      </c>
      <c r="AU59" s="16">
        <v>0</v>
      </c>
      <c r="AW59" s="3" t="s">
        <v>136</v>
      </c>
      <c r="AX59" s="19">
        <f>Sources!$H$8</f>
        <v>2019</v>
      </c>
      <c r="AY59" s="3" t="str">
        <f>Sources!$G$8</f>
        <v>LFS</v>
      </c>
      <c r="AZ59" s="3" t="s">
        <v>140</v>
      </c>
    </row>
    <row r="60" spans="1:52" x14ac:dyDescent="0.2">
      <c r="A60" s="3">
        <v>4</v>
      </c>
      <c r="B60" s="3" t="s">
        <v>111</v>
      </c>
      <c r="C60" s="3" t="s">
        <v>10</v>
      </c>
      <c r="D60" s="4">
        <v>464</v>
      </c>
      <c r="E60" s="3">
        <v>394</v>
      </c>
      <c r="F60" s="3">
        <v>0</v>
      </c>
      <c r="G60" s="3">
        <v>70</v>
      </c>
      <c r="I60" s="38">
        <v>163</v>
      </c>
      <c r="J60" s="16">
        <v>0</v>
      </c>
      <c r="K60" s="16">
        <v>163</v>
      </c>
      <c r="L60" s="16">
        <v>0</v>
      </c>
      <c r="N60" s="38">
        <v>627</v>
      </c>
      <c r="O60" s="16">
        <v>394</v>
      </c>
      <c r="P60" s="16">
        <v>163</v>
      </c>
      <c r="Q60" s="16">
        <v>70</v>
      </c>
      <c r="S60" s="38">
        <v>261</v>
      </c>
      <c r="T60" s="16">
        <v>216</v>
      </c>
      <c r="U60" s="16">
        <v>0</v>
      </c>
      <c r="V60" s="16">
        <v>45</v>
      </c>
      <c r="X60" s="16">
        <v>70</v>
      </c>
      <c r="Y60" s="16">
        <v>0</v>
      </c>
      <c r="Z60" s="16">
        <v>70</v>
      </c>
      <c r="AA60" s="16">
        <v>0</v>
      </c>
      <c r="AC60" s="38">
        <v>331</v>
      </c>
      <c r="AD60" s="16">
        <v>216</v>
      </c>
      <c r="AE60" s="16">
        <v>70</v>
      </c>
      <c r="AF60" s="16">
        <v>45</v>
      </c>
      <c r="AH60" s="38">
        <v>203</v>
      </c>
      <c r="AI60" s="16">
        <v>178</v>
      </c>
      <c r="AJ60" s="16">
        <v>0</v>
      </c>
      <c r="AK60" s="16">
        <v>25</v>
      </c>
      <c r="AM60" s="38">
        <v>93</v>
      </c>
      <c r="AN60" s="16">
        <v>0</v>
      </c>
      <c r="AO60" s="16">
        <v>93</v>
      </c>
      <c r="AP60" s="16">
        <v>0</v>
      </c>
      <c r="AR60" s="38">
        <v>296</v>
      </c>
      <c r="AS60" s="16">
        <v>178</v>
      </c>
      <c r="AT60" s="16">
        <v>93</v>
      </c>
      <c r="AU60" s="16">
        <v>25</v>
      </c>
      <c r="AW60" s="3" t="s">
        <v>136</v>
      </c>
      <c r="AX60" s="19">
        <f>Sources!$H$8</f>
        <v>2019</v>
      </c>
      <c r="AY60" s="3" t="str">
        <f>Sources!$G$8</f>
        <v>LFS</v>
      </c>
      <c r="AZ60" s="3" t="s">
        <v>140</v>
      </c>
    </row>
    <row r="61" spans="1:52" x14ac:dyDescent="0.2">
      <c r="A61" s="3">
        <v>5</v>
      </c>
      <c r="B61" s="3" t="s">
        <v>111</v>
      </c>
      <c r="C61" s="3" t="s">
        <v>11</v>
      </c>
      <c r="D61" s="4">
        <v>421</v>
      </c>
      <c r="E61" s="3">
        <v>314</v>
      </c>
      <c r="F61" s="3">
        <v>94</v>
      </c>
      <c r="G61" s="3">
        <v>13</v>
      </c>
      <c r="I61" s="38">
        <v>0</v>
      </c>
      <c r="J61" s="16">
        <v>0</v>
      </c>
      <c r="K61" s="16">
        <v>0</v>
      </c>
      <c r="L61" s="16">
        <v>0</v>
      </c>
      <c r="N61" s="38">
        <v>421</v>
      </c>
      <c r="O61" s="16">
        <v>314</v>
      </c>
      <c r="P61" s="16">
        <v>94</v>
      </c>
      <c r="Q61" s="16">
        <v>13</v>
      </c>
      <c r="S61" s="38">
        <v>168</v>
      </c>
      <c r="T61" s="16">
        <v>127</v>
      </c>
      <c r="U61" s="16">
        <v>41</v>
      </c>
      <c r="V61" s="16">
        <v>0</v>
      </c>
      <c r="X61" s="16">
        <v>0</v>
      </c>
      <c r="Y61" s="16">
        <v>0</v>
      </c>
      <c r="Z61" s="16">
        <v>0</v>
      </c>
      <c r="AA61" s="16">
        <v>0</v>
      </c>
      <c r="AC61" s="38">
        <v>168</v>
      </c>
      <c r="AD61" s="16">
        <v>127</v>
      </c>
      <c r="AE61" s="16">
        <v>41</v>
      </c>
      <c r="AF61" s="16">
        <v>0</v>
      </c>
      <c r="AH61" s="38">
        <v>253</v>
      </c>
      <c r="AI61" s="16">
        <v>188</v>
      </c>
      <c r="AJ61" s="16">
        <v>53</v>
      </c>
      <c r="AK61" s="16">
        <v>13</v>
      </c>
      <c r="AM61" s="38">
        <v>0</v>
      </c>
      <c r="AN61" s="16">
        <v>0</v>
      </c>
      <c r="AO61" s="16">
        <v>0</v>
      </c>
      <c r="AP61" s="16">
        <v>0</v>
      </c>
      <c r="AR61" s="38">
        <v>253</v>
      </c>
      <c r="AS61" s="16">
        <v>188</v>
      </c>
      <c r="AT61" s="16">
        <v>53</v>
      </c>
      <c r="AU61" s="16">
        <v>13</v>
      </c>
      <c r="AW61" s="3" t="s">
        <v>136</v>
      </c>
      <c r="AX61" s="19">
        <f>Sources!$H$8</f>
        <v>2019</v>
      </c>
      <c r="AY61" s="3" t="str">
        <f>Sources!$G$8</f>
        <v>LFS</v>
      </c>
      <c r="AZ61" s="3" t="s">
        <v>140</v>
      </c>
    </row>
    <row r="62" spans="1:52" x14ac:dyDescent="0.2">
      <c r="I62" s="38"/>
      <c r="J62" s="16"/>
      <c r="K62" s="16"/>
      <c r="L62" s="16"/>
      <c r="N62" s="38"/>
      <c r="O62" s="16"/>
      <c r="P62" s="16"/>
      <c r="Q62" s="16"/>
      <c r="S62" s="38"/>
      <c r="T62" s="16"/>
      <c r="U62" s="16"/>
      <c r="V62" s="16"/>
      <c r="X62" s="16"/>
      <c r="Y62" s="16"/>
      <c r="Z62" s="16"/>
      <c r="AA62" s="16"/>
      <c r="AC62" s="38"/>
      <c r="AD62" s="16"/>
      <c r="AE62" s="16"/>
      <c r="AF62" s="16"/>
      <c r="AH62" s="38"/>
      <c r="AI62" s="16"/>
      <c r="AJ62" s="16"/>
      <c r="AK62" s="16"/>
      <c r="AM62" s="38"/>
      <c r="AN62" s="16"/>
      <c r="AO62" s="16"/>
      <c r="AP62" s="16"/>
      <c r="AR62" s="38"/>
      <c r="AS62" s="16"/>
      <c r="AT62" s="16"/>
      <c r="AU62" s="16"/>
      <c r="AW62" s="3" t="s">
        <v>173</v>
      </c>
    </row>
    <row r="63" spans="1:52" x14ac:dyDescent="0.2">
      <c r="B63" s="3" t="s">
        <v>111</v>
      </c>
      <c r="C63" s="3" t="s">
        <v>1</v>
      </c>
      <c r="D63" s="4">
        <v>2280</v>
      </c>
      <c r="E63" s="3">
        <v>1719</v>
      </c>
      <c r="F63" s="3">
        <v>452</v>
      </c>
      <c r="G63" s="3">
        <v>109</v>
      </c>
      <c r="I63" s="38">
        <v>5674</v>
      </c>
      <c r="J63" s="16">
        <v>82</v>
      </c>
      <c r="K63" s="16">
        <v>5490</v>
      </c>
      <c r="L63" s="16">
        <v>103</v>
      </c>
      <c r="N63" s="38">
        <v>7954</v>
      </c>
      <c r="O63" s="16">
        <v>1801</v>
      </c>
      <c r="P63" s="16">
        <v>5942</v>
      </c>
      <c r="Q63" s="16">
        <v>212</v>
      </c>
      <c r="S63" s="38">
        <v>1180</v>
      </c>
      <c r="T63" s="16">
        <v>915</v>
      </c>
      <c r="U63" s="16">
        <v>215</v>
      </c>
      <c r="V63" s="16">
        <v>49</v>
      </c>
      <c r="X63" s="16">
        <v>3090</v>
      </c>
      <c r="Y63" s="16">
        <v>58</v>
      </c>
      <c r="Z63" s="16">
        <v>2988</v>
      </c>
      <c r="AA63" s="16">
        <v>44</v>
      </c>
      <c r="AC63" s="38">
        <v>4270</v>
      </c>
      <c r="AD63" s="16">
        <v>973</v>
      </c>
      <c r="AE63" s="16">
        <v>3203</v>
      </c>
      <c r="AF63" s="16">
        <v>93</v>
      </c>
      <c r="AH63" s="38">
        <v>1100</v>
      </c>
      <c r="AI63" s="16">
        <v>803</v>
      </c>
      <c r="AJ63" s="16">
        <v>237</v>
      </c>
      <c r="AK63" s="16">
        <v>59</v>
      </c>
      <c r="AM63" s="38">
        <v>2585</v>
      </c>
      <c r="AN63" s="16">
        <v>24</v>
      </c>
      <c r="AO63" s="16">
        <v>2501</v>
      </c>
      <c r="AP63" s="16">
        <v>59</v>
      </c>
      <c r="AR63" s="38">
        <v>3685</v>
      </c>
      <c r="AS63" s="16">
        <v>827</v>
      </c>
      <c r="AT63" s="16">
        <v>2738</v>
      </c>
      <c r="AU63" s="16">
        <v>118</v>
      </c>
      <c r="AW63" s="3" t="s">
        <v>136</v>
      </c>
      <c r="AX63" s="19">
        <f>Sources!$H$8</f>
        <v>2019</v>
      </c>
      <c r="AY63" s="3" t="str">
        <f>Sources!$G$8</f>
        <v>LFS</v>
      </c>
      <c r="AZ63" s="3" t="s">
        <v>141</v>
      </c>
    </row>
    <row r="64" spans="1:52" x14ac:dyDescent="0.2">
      <c r="B64" s="3" t="s">
        <v>111</v>
      </c>
      <c r="C64" s="3" t="s">
        <v>8</v>
      </c>
      <c r="D64" s="4">
        <v>1164</v>
      </c>
      <c r="E64" s="3">
        <v>722</v>
      </c>
      <c r="F64" s="3">
        <v>359</v>
      </c>
      <c r="G64" s="3">
        <v>83</v>
      </c>
      <c r="I64" s="38">
        <v>5392</v>
      </c>
      <c r="J64" s="16">
        <v>82</v>
      </c>
      <c r="K64" s="16">
        <v>5207</v>
      </c>
      <c r="L64" s="16">
        <v>103</v>
      </c>
      <c r="N64" s="38">
        <v>6556</v>
      </c>
      <c r="O64" s="16">
        <v>804</v>
      </c>
      <c r="P64" s="16">
        <v>5566</v>
      </c>
      <c r="Q64" s="16">
        <v>186</v>
      </c>
      <c r="S64" s="38">
        <v>637</v>
      </c>
      <c r="T64" s="16">
        <v>418</v>
      </c>
      <c r="U64" s="16">
        <v>174</v>
      </c>
      <c r="V64" s="16">
        <v>45</v>
      </c>
      <c r="X64" s="16">
        <v>2946</v>
      </c>
      <c r="Y64" s="16">
        <v>58</v>
      </c>
      <c r="Z64" s="16">
        <v>2844</v>
      </c>
      <c r="AA64" s="16">
        <v>44</v>
      </c>
      <c r="AC64" s="38">
        <v>3583</v>
      </c>
      <c r="AD64" s="16">
        <v>476</v>
      </c>
      <c r="AE64" s="16">
        <v>3018</v>
      </c>
      <c r="AF64" s="16">
        <v>89</v>
      </c>
      <c r="AH64" s="38">
        <v>526</v>
      </c>
      <c r="AI64" s="16">
        <v>304</v>
      </c>
      <c r="AJ64" s="16">
        <v>185</v>
      </c>
      <c r="AK64" s="16">
        <v>37</v>
      </c>
      <c r="AM64" s="38">
        <v>2446</v>
      </c>
      <c r="AN64" s="16">
        <v>24</v>
      </c>
      <c r="AO64" s="16">
        <v>2363</v>
      </c>
      <c r="AP64" s="16">
        <v>59</v>
      </c>
      <c r="AR64" s="38">
        <v>2972</v>
      </c>
      <c r="AS64" s="16">
        <v>328</v>
      </c>
      <c r="AT64" s="16">
        <v>2548</v>
      </c>
      <c r="AU64" s="16">
        <v>96</v>
      </c>
      <c r="AW64" s="3" t="s">
        <v>136</v>
      </c>
      <c r="AX64" s="19">
        <f>Sources!$H$8</f>
        <v>2019</v>
      </c>
      <c r="AY64" s="3" t="str">
        <f>Sources!$G$8</f>
        <v>LFS</v>
      </c>
      <c r="AZ64" s="3" t="s">
        <v>141</v>
      </c>
    </row>
    <row r="65" spans="2:52" x14ac:dyDescent="0.2">
      <c r="B65" s="3" t="s">
        <v>111</v>
      </c>
      <c r="C65" s="3" t="s">
        <v>107</v>
      </c>
      <c r="D65" s="4">
        <v>288</v>
      </c>
      <c r="E65" s="3">
        <v>288</v>
      </c>
      <c r="F65" s="3">
        <v>0</v>
      </c>
      <c r="G65" s="3">
        <v>0</v>
      </c>
      <c r="I65" s="38">
        <v>120</v>
      </c>
      <c r="J65" s="16">
        <v>0</v>
      </c>
      <c r="K65" s="16">
        <v>120</v>
      </c>
      <c r="L65" s="16">
        <v>0</v>
      </c>
      <c r="N65" s="38">
        <v>408</v>
      </c>
      <c r="O65" s="16">
        <v>288</v>
      </c>
      <c r="P65" s="16">
        <v>120</v>
      </c>
      <c r="Q65" s="16">
        <v>0</v>
      </c>
      <c r="S65" s="38">
        <v>155</v>
      </c>
      <c r="T65" s="16">
        <v>155</v>
      </c>
      <c r="U65" s="16">
        <v>0</v>
      </c>
      <c r="V65" s="16">
        <v>0</v>
      </c>
      <c r="X65" s="16">
        <v>74</v>
      </c>
      <c r="Y65" s="16">
        <v>0</v>
      </c>
      <c r="Z65" s="16">
        <v>74</v>
      </c>
      <c r="AA65" s="16">
        <v>0</v>
      </c>
      <c r="AC65" s="38">
        <v>229</v>
      </c>
      <c r="AD65" s="16">
        <v>155</v>
      </c>
      <c r="AE65" s="16">
        <v>74</v>
      </c>
      <c r="AF65" s="16">
        <v>0</v>
      </c>
      <c r="AH65" s="38">
        <v>133</v>
      </c>
      <c r="AI65" s="16">
        <v>133</v>
      </c>
      <c r="AJ65" s="16">
        <v>0</v>
      </c>
      <c r="AK65" s="16">
        <v>0</v>
      </c>
      <c r="AM65" s="38">
        <v>46</v>
      </c>
      <c r="AN65" s="16">
        <v>0</v>
      </c>
      <c r="AO65" s="16">
        <v>46</v>
      </c>
      <c r="AP65" s="16">
        <v>0</v>
      </c>
      <c r="AR65" s="38">
        <v>179</v>
      </c>
      <c r="AS65" s="16">
        <v>133</v>
      </c>
      <c r="AT65" s="16">
        <v>46</v>
      </c>
      <c r="AU65" s="16">
        <v>0</v>
      </c>
      <c r="AW65" s="3" t="s">
        <v>136</v>
      </c>
      <c r="AX65" s="19">
        <f>Sources!$H$8</f>
        <v>2019</v>
      </c>
      <c r="AY65" s="3" t="str">
        <f>Sources!$G$8</f>
        <v>LFS</v>
      </c>
      <c r="AZ65" s="3" t="s">
        <v>141</v>
      </c>
    </row>
    <row r="66" spans="2:52" x14ac:dyDescent="0.2">
      <c r="B66" s="3" t="s">
        <v>111</v>
      </c>
      <c r="C66" s="3" t="s">
        <v>10</v>
      </c>
      <c r="D66" s="4">
        <v>407</v>
      </c>
      <c r="E66" s="3">
        <v>394</v>
      </c>
      <c r="F66" s="3">
        <v>0</v>
      </c>
      <c r="G66" s="3">
        <v>13</v>
      </c>
      <c r="I66" s="38">
        <v>163</v>
      </c>
      <c r="J66" s="16">
        <v>0</v>
      </c>
      <c r="K66" s="16">
        <v>163</v>
      </c>
      <c r="L66" s="16">
        <v>0</v>
      </c>
      <c r="N66" s="38">
        <v>570</v>
      </c>
      <c r="O66" s="16">
        <v>394</v>
      </c>
      <c r="P66" s="16">
        <v>163</v>
      </c>
      <c r="Q66" s="16">
        <v>13</v>
      </c>
      <c r="S66" s="38">
        <v>220</v>
      </c>
      <c r="T66" s="16">
        <v>216</v>
      </c>
      <c r="U66" s="16">
        <v>0</v>
      </c>
      <c r="V66" s="16">
        <v>4</v>
      </c>
      <c r="X66" s="16">
        <v>70</v>
      </c>
      <c r="Y66" s="16">
        <v>0</v>
      </c>
      <c r="Z66" s="16">
        <v>70</v>
      </c>
      <c r="AA66" s="16">
        <v>0</v>
      </c>
      <c r="AC66" s="38">
        <v>290</v>
      </c>
      <c r="AD66" s="16">
        <v>216</v>
      </c>
      <c r="AE66" s="16">
        <v>70</v>
      </c>
      <c r="AF66" s="16">
        <v>4</v>
      </c>
      <c r="AH66" s="38">
        <v>187</v>
      </c>
      <c r="AI66" s="16">
        <v>178</v>
      </c>
      <c r="AJ66" s="16">
        <v>0</v>
      </c>
      <c r="AK66" s="16">
        <v>9</v>
      </c>
      <c r="AM66" s="38">
        <v>93</v>
      </c>
      <c r="AN66" s="16">
        <v>0</v>
      </c>
      <c r="AO66" s="16">
        <v>93</v>
      </c>
      <c r="AP66" s="16">
        <v>0</v>
      </c>
      <c r="AR66" s="38">
        <v>280</v>
      </c>
      <c r="AS66" s="16">
        <v>178</v>
      </c>
      <c r="AT66" s="16">
        <v>93</v>
      </c>
      <c r="AU66" s="16">
        <v>9</v>
      </c>
      <c r="AW66" s="3" t="s">
        <v>136</v>
      </c>
      <c r="AX66" s="19">
        <f>Sources!$H$8</f>
        <v>2019</v>
      </c>
      <c r="AY66" s="3" t="str">
        <f>Sources!$G$8</f>
        <v>LFS</v>
      </c>
      <c r="AZ66" s="3" t="s">
        <v>141</v>
      </c>
    </row>
    <row r="67" spans="2:52" x14ac:dyDescent="0.2">
      <c r="B67" s="3" t="s">
        <v>111</v>
      </c>
      <c r="C67" s="3" t="s">
        <v>11</v>
      </c>
      <c r="D67" s="4">
        <v>421</v>
      </c>
      <c r="E67" s="3">
        <v>314</v>
      </c>
      <c r="F67" s="3">
        <v>94</v>
      </c>
      <c r="G67" s="3">
        <v>13</v>
      </c>
      <c r="I67" s="38">
        <v>0</v>
      </c>
      <c r="J67" s="16">
        <v>0</v>
      </c>
      <c r="K67" s="16">
        <v>0</v>
      </c>
      <c r="L67" s="16">
        <v>0</v>
      </c>
      <c r="N67" s="38">
        <v>421</v>
      </c>
      <c r="O67" s="16">
        <v>314</v>
      </c>
      <c r="P67" s="16">
        <v>94</v>
      </c>
      <c r="Q67" s="16">
        <v>13</v>
      </c>
      <c r="S67" s="38">
        <v>168</v>
      </c>
      <c r="T67" s="16">
        <v>127</v>
      </c>
      <c r="U67" s="16">
        <v>41</v>
      </c>
      <c r="V67" s="16">
        <v>0</v>
      </c>
      <c r="X67" s="16">
        <v>0</v>
      </c>
      <c r="Y67" s="16">
        <v>0</v>
      </c>
      <c r="Z67" s="16">
        <v>0</v>
      </c>
      <c r="AA67" s="16">
        <v>0</v>
      </c>
      <c r="AC67" s="38">
        <v>168</v>
      </c>
      <c r="AD67" s="16">
        <v>127</v>
      </c>
      <c r="AE67" s="16">
        <v>41</v>
      </c>
      <c r="AF67" s="16">
        <v>0</v>
      </c>
      <c r="AH67" s="38">
        <v>253</v>
      </c>
      <c r="AI67" s="16">
        <v>188</v>
      </c>
      <c r="AJ67" s="16">
        <v>53</v>
      </c>
      <c r="AK67" s="16">
        <v>13</v>
      </c>
      <c r="AM67" s="38">
        <v>0</v>
      </c>
      <c r="AN67" s="16">
        <v>0</v>
      </c>
      <c r="AO67" s="16">
        <v>0</v>
      </c>
      <c r="AP67" s="16">
        <v>0</v>
      </c>
      <c r="AR67" s="38">
        <v>253</v>
      </c>
      <c r="AS67" s="16">
        <v>188</v>
      </c>
      <c r="AT67" s="16">
        <v>53</v>
      </c>
      <c r="AU67" s="16">
        <v>13</v>
      </c>
      <c r="AW67" s="3" t="s">
        <v>136</v>
      </c>
      <c r="AX67" s="19">
        <f>Sources!$H$8</f>
        <v>2019</v>
      </c>
      <c r="AY67" s="3" t="str">
        <f>Sources!$G$8</f>
        <v>LFS</v>
      </c>
      <c r="AZ67" s="3" t="s">
        <v>141</v>
      </c>
    </row>
    <row r="68" spans="2:52" x14ac:dyDescent="0.2">
      <c r="I68" s="38"/>
      <c r="J68" s="16"/>
      <c r="K68" s="16"/>
      <c r="L68" s="16"/>
      <c r="N68" s="38"/>
      <c r="O68" s="16"/>
      <c r="P68" s="16"/>
      <c r="Q68" s="16"/>
      <c r="S68" s="38"/>
      <c r="T68" s="16"/>
      <c r="U68" s="16"/>
      <c r="V68" s="16"/>
      <c r="X68" s="16"/>
      <c r="Y68" s="16"/>
      <c r="Z68" s="16"/>
      <c r="AA68" s="16"/>
      <c r="AC68" s="38"/>
      <c r="AD68" s="16"/>
      <c r="AE68" s="16"/>
      <c r="AF68" s="16"/>
      <c r="AH68" s="38"/>
      <c r="AI68" s="16"/>
      <c r="AJ68" s="16"/>
      <c r="AK68" s="16"/>
      <c r="AM68" s="38"/>
      <c r="AN68" s="16"/>
      <c r="AO68" s="16"/>
      <c r="AP68" s="16"/>
      <c r="AR68" s="38"/>
      <c r="AS68" s="16"/>
      <c r="AT68" s="16"/>
      <c r="AU68" s="16"/>
      <c r="AW68" s="3" t="s">
        <v>173</v>
      </c>
    </row>
    <row r="69" spans="2:52" x14ac:dyDescent="0.2">
      <c r="B69" s="3" t="s">
        <v>112</v>
      </c>
      <c r="C69" s="3" t="s">
        <v>1</v>
      </c>
      <c r="D69" s="4">
        <v>142705</v>
      </c>
      <c r="E69" s="3">
        <v>107251</v>
      </c>
      <c r="F69" s="3">
        <v>28620</v>
      </c>
      <c r="G69" s="3">
        <v>6834</v>
      </c>
      <c r="I69" s="38">
        <v>184326</v>
      </c>
      <c r="J69" s="16">
        <v>4831</v>
      </c>
      <c r="K69" s="16">
        <v>177053</v>
      </c>
      <c r="L69" s="16">
        <v>2443</v>
      </c>
      <c r="N69" s="38">
        <v>327031</v>
      </c>
      <c r="O69" s="16">
        <v>112082</v>
      </c>
      <c r="P69" s="16">
        <v>205673</v>
      </c>
      <c r="Q69" s="16">
        <v>9277</v>
      </c>
      <c r="S69" s="38">
        <v>97488</v>
      </c>
      <c r="T69" s="16">
        <v>75250</v>
      </c>
      <c r="U69" s="16">
        <v>21462</v>
      </c>
      <c r="V69" s="16">
        <v>776</v>
      </c>
      <c r="X69" s="16">
        <v>120436</v>
      </c>
      <c r="Y69" s="16">
        <v>3499</v>
      </c>
      <c r="Z69" s="16">
        <v>116266</v>
      </c>
      <c r="AA69" s="16">
        <v>671</v>
      </c>
      <c r="AC69" s="38">
        <v>217924</v>
      </c>
      <c r="AD69" s="16">
        <v>78749</v>
      </c>
      <c r="AE69" s="16">
        <v>137728</v>
      </c>
      <c r="AF69" s="16">
        <v>1447</v>
      </c>
      <c r="AH69" s="38">
        <v>45217</v>
      </c>
      <c r="AI69" s="16">
        <v>32002</v>
      </c>
      <c r="AJ69" s="16">
        <v>7158</v>
      </c>
      <c r="AK69" s="16">
        <v>6058</v>
      </c>
      <c r="AM69" s="38">
        <v>63891</v>
      </c>
      <c r="AN69" s="16">
        <v>1332</v>
      </c>
      <c r="AO69" s="16">
        <v>60787</v>
      </c>
      <c r="AP69" s="16">
        <v>1772</v>
      </c>
      <c r="AR69" s="38">
        <v>109108</v>
      </c>
      <c r="AS69" s="16">
        <v>33334</v>
      </c>
      <c r="AT69" s="16">
        <v>67945</v>
      </c>
      <c r="AU69" s="16">
        <v>7830</v>
      </c>
      <c r="AW69" s="3" t="s">
        <v>136</v>
      </c>
      <c r="AX69" s="19">
        <f>Sources!$H$9</f>
        <v>2016</v>
      </c>
      <c r="AY69" s="3" t="str">
        <f>Sources!$G$9</f>
        <v>EUS</v>
      </c>
      <c r="AZ69" s="3" t="s">
        <v>140</v>
      </c>
    </row>
    <row r="70" spans="2:52" x14ac:dyDescent="0.2">
      <c r="B70" s="3" t="s">
        <v>112</v>
      </c>
      <c r="C70" s="3" t="s">
        <v>8</v>
      </c>
      <c r="D70" s="4">
        <v>42121</v>
      </c>
      <c r="E70" s="3">
        <v>10103</v>
      </c>
      <c r="F70" s="3">
        <v>25948</v>
      </c>
      <c r="G70" s="3">
        <v>6070</v>
      </c>
      <c r="I70" s="38">
        <v>165922</v>
      </c>
      <c r="J70" s="16">
        <v>4831</v>
      </c>
      <c r="K70" s="16">
        <v>158649</v>
      </c>
      <c r="L70" s="16">
        <v>2443</v>
      </c>
      <c r="N70" s="38">
        <v>208043</v>
      </c>
      <c r="O70" s="16">
        <v>14934</v>
      </c>
      <c r="P70" s="16">
        <v>184597</v>
      </c>
      <c r="Q70" s="16">
        <v>8513</v>
      </c>
      <c r="S70" s="38">
        <v>29136</v>
      </c>
      <c r="T70" s="16">
        <v>8486</v>
      </c>
      <c r="U70" s="16">
        <v>20303</v>
      </c>
      <c r="V70" s="16">
        <v>347</v>
      </c>
      <c r="X70" s="16">
        <v>107766</v>
      </c>
      <c r="Y70" s="16">
        <v>3499</v>
      </c>
      <c r="Z70" s="16">
        <v>103596</v>
      </c>
      <c r="AA70" s="16">
        <v>671</v>
      </c>
      <c r="AC70" s="38">
        <v>136902</v>
      </c>
      <c r="AD70" s="16">
        <v>11985</v>
      </c>
      <c r="AE70" s="16">
        <v>123899</v>
      </c>
      <c r="AF70" s="16">
        <v>1018</v>
      </c>
      <c r="AH70" s="38">
        <v>12984</v>
      </c>
      <c r="AI70" s="16">
        <v>1617</v>
      </c>
      <c r="AJ70" s="16">
        <v>5645</v>
      </c>
      <c r="AK70" s="16">
        <v>5722</v>
      </c>
      <c r="AM70" s="38">
        <v>58157</v>
      </c>
      <c r="AN70" s="16">
        <v>1332</v>
      </c>
      <c r="AO70" s="16">
        <v>55053</v>
      </c>
      <c r="AP70" s="16">
        <v>1772</v>
      </c>
      <c r="AR70" s="38">
        <v>71141</v>
      </c>
      <c r="AS70" s="16">
        <v>2949</v>
      </c>
      <c r="AT70" s="16">
        <v>60698</v>
      </c>
      <c r="AU70" s="16">
        <v>7494</v>
      </c>
      <c r="AW70" s="3" t="s">
        <v>136</v>
      </c>
      <c r="AX70" s="19">
        <f>Sources!$H$9</f>
        <v>2016</v>
      </c>
      <c r="AY70" s="3" t="str">
        <f>Sources!$G$9</f>
        <v>EUS</v>
      </c>
      <c r="AZ70" s="3" t="s">
        <v>140</v>
      </c>
    </row>
    <row r="71" spans="2:52" x14ac:dyDescent="0.2">
      <c r="B71" s="3" t="s">
        <v>112</v>
      </c>
      <c r="C71" s="3" t="s">
        <v>107</v>
      </c>
      <c r="D71" s="4">
        <v>187</v>
      </c>
      <c r="E71" s="3">
        <v>187</v>
      </c>
      <c r="F71" s="3">
        <v>0</v>
      </c>
      <c r="G71" s="3">
        <v>0</v>
      </c>
      <c r="I71" s="38">
        <v>3821</v>
      </c>
      <c r="J71" s="16">
        <v>0</v>
      </c>
      <c r="K71" s="16">
        <v>3821</v>
      </c>
      <c r="L71" s="16">
        <v>0</v>
      </c>
      <c r="N71" s="38">
        <v>4008</v>
      </c>
      <c r="O71" s="16">
        <v>187</v>
      </c>
      <c r="P71" s="16">
        <v>3821</v>
      </c>
      <c r="Q71" s="16">
        <v>0</v>
      </c>
      <c r="S71" s="38">
        <v>115</v>
      </c>
      <c r="T71" s="16">
        <v>115</v>
      </c>
      <c r="U71" s="16">
        <v>0</v>
      </c>
      <c r="V71" s="16">
        <v>0</v>
      </c>
      <c r="X71" s="16">
        <v>2319</v>
      </c>
      <c r="Y71" s="16">
        <v>0</v>
      </c>
      <c r="Z71" s="16">
        <v>2319</v>
      </c>
      <c r="AA71" s="16">
        <v>0</v>
      </c>
      <c r="AC71" s="38">
        <v>2434</v>
      </c>
      <c r="AD71" s="16">
        <v>115</v>
      </c>
      <c r="AE71" s="16">
        <v>2319</v>
      </c>
      <c r="AF71" s="16">
        <v>0</v>
      </c>
      <c r="AH71" s="38">
        <v>72</v>
      </c>
      <c r="AI71" s="16">
        <v>72</v>
      </c>
      <c r="AJ71" s="16">
        <v>0</v>
      </c>
      <c r="AK71" s="16">
        <v>0</v>
      </c>
      <c r="AM71" s="38">
        <v>1502</v>
      </c>
      <c r="AN71" s="16">
        <v>0</v>
      </c>
      <c r="AO71" s="16">
        <v>1502</v>
      </c>
      <c r="AP71" s="16">
        <v>0</v>
      </c>
      <c r="AR71" s="38">
        <v>1574</v>
      </c>
      <c r="AS71" s="16">
        <v>72</v>
      </c>
      <c r="AT71" s="16">
        <v>1502</v>
      </c>
      <c r="AU71" s="16">
        <v>0</v>
      </c>
      <c r="AW71" s="3" t="s">
        <v>136</v>
      </c>
      <c r="AX71" s="19">
        <f>Sources!$H$9</f>
        <v>2016</v>
      </c>
      <c r="AY71" s="3" t="str">
        <f>Sources!$G$9</f>
        <v>EUS</v>
      </c>
      <c r="AZ71" s="3" t="s">
        <v>140</v>
      </c>
    </row>
    <row r="72" spans="2:52" x14ac:dyDescent="0.2">
      <c r="B72" s="3" t="s">
        <v>112</v>
      </c>
      <c r="C72" s="3" t="s">
        <v>10</v>
      </c>
      <c r="D72" s="4">
        <v>39487</v>
      </c>
      <c r="E72" s="3">
        <v>38722</v>
      </c>
      <c r="F72" s="3">
        <v>0</v>
      </c>
      <c r="G72" s="3">
        <v>764</v>
      </c>
      <c r="I72" s="38">
        <v>14583</v>
      </c>
      <c r="J72" s="16">
        <v>0</v>
      </c>
      <c r="K72" s="16">
        <v>14583</v>
      </c>
      <c r="L72" s="16">
        <v>0</v>
      </c>
      <c r="N72" s="38">
        <v>54070</v>
      </c>
      <c r="O72" s="16">
        <v>38722</v>
      </c>
      <c r="P72" s="16">
        <v>14583</v>
      </c>
      <c r="Q72" s="16">
        <v>764</v>
      </c>
      <c r="S72" s="38">
        <v>28773</v>
      </c>
      <c r="T72" s="16">
        <v>28344</v>
      </c>
      <c r="U72" s="16">
        <v>0</v>
      </c>
      <c r="V72" s="16">
        <v>429</v>
      </c>
      <c r="X72" s="16">
        <v>10351</v>
      </c>
      <c r="Y72" s="16">
        <v>0</v>
      </c>
      <c r="Z72" s="16">
        <v>10351</v>
      </c>
      <c r="AA72" s="16">
        <v>0</v>
      </c>
      <c r="AC72" s="38">
        <v>39124</v>
      </c>
      <c r="AD72" s="16">
        <v>28344</v>
      </c>
      <c r="AE72" s="16">
        <v>10351</v>
      </c>
      <c r="AF72" s="16">
        <v>429</v>
      </c>
      <c r="AH72" s="38">
        <v>10714</v>
      </c>
      <c r="AI72" s="16">
        <v>10378</v>
      </c>
      <c r="AJ72" s="16">
        <v>0</v>
      </c>
      <c r="AK72" s="16">
        <v>336</v>
      </c>
      <c r="AM72" s="38">
        <v>4232</v>
      </c>
      <c r="AN72" s="16">
        <v>0</v>
      </c>
      <c r="AO72" s="16">
        <v>4232</v>
      </c>
      <c r="AP72" s="16">
        <v>0</v>
      </c>
      <c r="AR72" s="38">
        <v>14946</v>
      </c>
      <c r="AS72" s="16">
        <v>10378</v>
      </c>
      <c r="AT72" s="16">
        <v>4232</v>
      </c>
      <c r="AU72" s="16">
        <v>336</v>
      </c>
      <c r="AW72" s="3" t="s">
        <v>136</v>
      </c>
      <c r="AX72" s="19">
        <f>Sources!$H$9</f>
        <v>2016</v>
      </c>
      <c r="AY72" s="3" t="str">
        <f>Sources!$G$9</f>
        <v>EUS</v>
      </c>
      <c r="AZ72" s="3" t="s">
        <v>140</v>
      </c>
    </row>
    <row r="73" spans="2:52" x14ac:dyDescent="0.2">
      <c r="B73" s="3" t="s">
        <v>112</v>
      </c>
      <c r="C73" s="3" t="s">
        <v>11</v>
      </c>
      <c r="D73" s="4">
        <v>60910</v>
      </c>
      <c r="E73" s="3">
        <v>58239</v>
      </c>
      <c r="F73" s="3">
        <v>2671</v>
      </c>
      <c r="G73" s="3">
        <v>0</v>
      </c>
      <c r="I73" s="38">
        <v>0</v>
      </c>
      <c r="J73" s="16">
        <v>0</v>
      </c>
      <c r="K73" s="16">
        <v>0</v>
      </c>
      <c r="L73" s="16">
        <v>0</v>
      </c>
      <c r="N73" s="38">
        <v>60910</v>
      </c>
      <c r="O73" s="16">
        <v>58239</v>
      </c>
      <c r="P73" s="16">
        <v>2671</v>
      </c>
      <c r="Q73" s="16">
        <v>0</v>
      </c>
      <c r="S73" s="38">
        <v>39464</v>
      </c>
      <c r="T73" s="16">
        <v>38305</v>
      </c>
      <c r="U73" s="16">
        <v>1159</v>
      </c>
      <c r="V73" s="16">
        <v>0</v>
      </c>
      <c r="X73" s="16">
        <v>0</v>
      </c>
      <c r="Y73" s="16">
        <v>0</v>
      </c>
      <c r="Z73" s="16">
        <v>0</v>
      </c>
      <c r="AA73" s="16">
        <v>0</v>
      </c>
      <c r="AC73" s="38">
        <v>39464</v>
      </c>
      <c r="AD73" s="16">
        <v>38305</v>
      </c>
      <c r="AE73" s="16">
        <v>1159</v>
      </c>
      <c r="AF73" s="16">
        <v>0</v>
      </c>
      <c r="AH73" s="38">
        <v>21447</v>
      </c>
      <c r="AI73" s="16">
        <v>19934</v>
      </c>
      <c r="AJ73" s="16">
        <v>1512</v>
      </c>
      <c r="AK73" s="16">
        <v>0</v>
      </c>
      <c r="AM73" s="38">
        <v>0</v>
      </c>
      <c r="AN73" s="16">
        <v>0</v>
      </c>
      <c r="AO73" s="16">
        <v>0</v>
      </c>
      <c r="AP73" s="16">
        <v>0</v>
      </c>
      <c r="AR73" s="38">
        <v>21447</v>
      </c>
      <c r="AS73" s="16">
        <v>19934</v>
      </c>
      <c r="AT73" s="16">
        <v>1512</v>
      </c>
      <c r="AU73" s="16">
        <v>0</v>
      </c>
      <c r="AW73" s="3" t="s">
        <v>136</v>
      </c>
      <c r="AX73" s="19">
        <f>Sources!$H$9</f>
        <v>2016</v>
      </c>
      <c r="AY73" s="3" t="str">
        <f>Sources!$G$9</f>
        <v>EUS</v>
      </c>
      <c r="AZ73" s="3" t="s">
        <v>140</v>
      </c>
    </row>
    <row r="74" spans="2:52" x14ac:dyDescent="0.2">
      <c r="I74" s="38"/>
      <c r="J74" s="16"/>
      <c r="K74" s="16"/>
      <c r="L74" s="16"/>
      <c r="N74" s="38"/>
      <c r="O74" s="16"/>
      <c r="P74" s="16"/>
      <c r="Q74" s="16"/>
      <c r="S74" s="38"/>
      <c r="T74" s="16"/>
      <c r="U74" s="16"/>
      <c r="V74" s="16"/>
      <c r="X74" s="16"/>
      <c r="Y74" s="16"/>
      <c r="Z74" s="16"/>
      <c r="AA74" s="16"/>
      <c r="AC74" s="38"/>
      <c r="AD74" s="16"/>
      <c r="AE74" s="16"/>
      <c r="AF74" s="16"/>
      <c r="AH74" s="38"/>
      <c r="AI74" s="16"/>
      <c r="AJ74" s="16"/>
      <c r="AK74" s="16"/>
      <c r="AM74" s="38"/>
      <c r="AN74" s="16"/>
      <c r="AO74" s="16"/>
      <c r="AP74" s="16"/>
      <c r="AR74" s="38"/>
      <c r="AS74" s="16"/>
      <c r="AT74" s="16"/>
      <c r="AU74" s="16"/>
      <c r="AW74" s="3" t="s">
        <v>173</v>
      </c>
    </row>
    <row r="75" spans="2:52" x14ac:dyDescent="0.2">
      <c r="B75" s="3" t="s">
        <v>113</v>
      </c>
      <c r="C75" s="3" t="s">
        <v>1</v>
      </c>
      <c r="D75" s="4">
        <v>418842790</v>
      </c>
      <c r="E75" s="3">
        <v>365870759</v>
      </c>
      <c r="F75" s="3">
        <v>33943956</v>
      </c>
      <c r="G75" s="3">
        <v>19028074</v>
      </c>
      <c r="I75" s="38">
        <v>53042895</v>
      </c>
      <c r="J75" s="16">
        <v>0</v>
      </c>
      <c r="K75" s="16">
        <v>53008457</v>
      </c>
      <c r="L75" s="16">
        <v>34438</v>
      </c>
      <c r="N75" s="38">
        <v>471885685</v>
      </c>
      <c r="O75" s="16">
        <v>365870759</v>
      </c>
      <c r="P75" s="16">
        <v>86952413</v>
      </c>
      <c r="Q75" s="16">
        <v>19062512</v>
      </c>
      <c r="S75" s="38">
        <v>281991467</v>
      </c>
      <c r="T75" s="16">
        <v>251240793</v>
      </c>
      <c r="U75" s="16">
        <v>23296662</v>
      </c>
      <c r="V75" s="16">
        <v>7454012</v>
      </c>
      <c r="X75" s="16">
        <v>41293562</v>
      </c>
      <c r="Y75" s="16">
        <v>0</v>
      </c>
      <c r="Z75" s="16">
        <v>41262443</v>
      </c>
      <c r="AA75" s="16">
        <v>31119</v>
      </c>
      <c r="AC75" s="38">
        <v>323285029</v>
      </c>
      <c r="AD75" s="16">
        <v>251240793</v>
      </c>
      <c r="AE75" s="16">
        <v>64559105</v>
      </c>
      <c r="AF75" s="16">
        <v>7485131</v>
      </c>
      <c r="AH75" s="38">
        <v>136851322</v>
      </c>
      <c r="AI75" s="16">
        <v>114629966</v>
      </c>
      <c r="AJ75" s="16">
        <v>10647294</v>
      </c>
      <c r="AK75" s="16">
        <v>11574062</v>
      </c>
      <c r="AM75" s="38">
        <v>11749333</v>
      </c>
      <c r="AN75" s="16">
        <v>0</v>
      </c>
      <c r="AO75" s="16">
        <v>11746014</v>
      </c>
      <c r="AP75" s="16">
        <v>3319</v>
      </c>
      <c r="AR75" s="38">
        <v>148600655</v>
      </c>
      <c r="AS75" s="16">
        <v>114629966</v>
      </c>
      <c r="AT75" s="16">
        <v>22393308</v>
      </c>
      <c r="AU75" s="16">
        <v>11577381</v>
      </c>
      <c r="AW75" s="3" t="s">
        <v>134</v>
      </c>
      <c r="AX75" s="19">
        <f>Sources!$H$10</f>
        <v>2023</v>
      </c>
      <c r="AY75" s="3" t="str">
        <f>Sources!$G$10</f>
        <v>PLFS</v>
      </c>
      <c r="AZ75" s="3" t="s">
        <v>140</v>
      </c>
    </row>
    <row r="76" spans="2:52" x14ac:dyDescent="0.2">
      <c r="B76" s="3" t="s">
        <v>113</v>
      </c>
      <c r="C76" s="3" t="s">
        <v>8</v>
      </c>
      <c r="D76" s="4">
        <v>64681038</v>
      </c>
      <c r="E76" s="3">
        <v>27110988</v>
      </c>
      <c r="F76" s="3">
        <v>31649213</v>
      </c>
      <c r="G76" s="3">
        <v>5920838</v>
      </c>
      <c r="I76" s="38">
        <v>46300028</v>
      </c>
      <c r="J76" s="16">
        <v>0</v>
      </c>
      <c r="K76" s="16">
        <v>46265590</v>
      </c>
      <c r="L76" s="16">
        <v>34438</v>
      </c>
      <c r="N76" s="38">
        <v>110981066</v>
      </c>
      <c r="O76" s="16">
        <v>27110988</v>
      </c>
      <c r="P76" s="16">
        <v>77914803</v>
      </c>
      <c r="Q76" s="16">
        <v>5955276</v>
      </c>
      <c r="S76" s="38">
        <v>45600544</v>
      </c>
      <c r="T76" s="16">
        <v>21969252</v>
      </c>
      <c r="U76" s="16">
        <v>21880306</v>
      </c>
      <c r="V76" s="16">
        <v>1750986</v>
      </c>
      <c r="X76" s="16">
        <v>35600957</v>
      </c>
      <c r="Y76" s="16">
        <v>0</v>
      </c>
      <c r="Z76" s="16">
        <v>35569838</v>
      </c>
      <c r="AA76" s="16">
        <v>31119</v>
      </c>
      <c r="AC76" s="38">
        <v>81201501</v>
      </c>
      <c r="AD76" s="16">
        <v>21969252</v>
      </c>
      <c r="AE76" s="16">
        <v>57450144</v>
      </c>
      <c r="AF76" s="16">
        <v>1782105</v>
      </c>
      <c r="AH76" s="38">
        <v>19080494</v>
      </c>
      <c r="AI76" s="16">
        <v>5141736</v>
      </c>
      <c r="AJ76" s="16">
        <v>9768906</v>
      </c>
      <c r="AK76" s="16">
        <v>4169852</v>
      </c>
      <c r="AM76" s="38">
        <v>10699071</v>
      </c>
      <c r="AN76" s="16">
        <v>0</v>
      </c>
      <c r="AO76" s="16">
        <v>10695752</v>
      </c>
      <c r="AP76" s="16">
        <v>3319</v>
      </c>
      <c r="AR76" s="38">
        <v>29779565</v>
      </c>
      <c r="AS76" s="16">
        <v>5141736</v>
      </c>
      <c r="AT76" s="16">
        <v>20464658</v>
      </c>
      <c r="AU76" s="16">
        <v>4173171</v>
      </c>
      <c r="AW76" s="3" t="s">
        <v>134</v>
      </c>
      <c r="AX76" s="19">
        <f>Sources!$H$10</f>
        <v>2023</v>
      </c>
      <c r="AY76" s="3" t="str">
        <f>Sources!$G$10</f>
        <v>PLFS</v>
      </c>
      <c r="AZ76" s="3" t="s">
        <v>140</v>
      </c>
    </row>
    <row r="77" spans="2:52" x14ac:dyDescent="0.2">
      <c r="B77" s="3" t="s">
        <v>113</v>
      </c>
      <c r="C77" s="3" t="s">
        <v>107</v>
      </c>
      <c r="D77" s="4">
        <v>13715141</v>
      </c>
      <c r="E77" s="3">
        <v>13440589</v>
      </c>
      <c r="F77" s="3">
        <v>0</v>
      </c>
      <c r="G77" s="3">
        <v>274551</v>
      </c>
      <c r="I77" s="38">
        <v>1922009</v>
      </c>
      <c r="J77" s="16">
        <v>0</v>
      </c>
      <c r="K77" s="16">
        <v>1922009</v>
      </c>
      <c r="L77" s="16">
        <v>0</v>
      </c>
      <c r="N77" s="38">
        <v>15637150</v>
      </c>
      <c r="O77" s="16">
        <v>13440589</v>
      </c>
      <c r="P77" s="16">
        <v>1922009</v>
      </c>
      <c r="Q77" s="16">
        <v>274551</v>
      </c>
      <c r="S77" s="38">
        <v>12995541</v>
      </c>
      <c r="T77" s="16">
        <v>12751053</v>
      </c>
      <c r="U77" s="16">
        <v>0</v>
      </c>
      <c r="V77" s="16">
        <v>244488</v>
      </c>
      <c r="X77" s="16">
        <v>1858785</v>
      </c>
      <c r="Y77" s="16">
        <v>0</v>
      </c>
      <c r="Z77" s="16">
        <v>1858785</v>
      </c>
      <c r="AA77" s="16">
        <v>0</v>
      </c>
      <c r="AC77" s="38">
        <v>14854326</v>
      </c>
      <c r="AD77" s="16">
        <v>12751053</v>
      </c>
      <c r="AE77" s="16">
        <v>1858785</v>
      </c>
      <c r="AF77" s="16">
        <v>244488</v>
      </c>
      <c r="AH77" s="38">
        <v>719600</v>
      </c>
      <c r="AI77" s="16">
        <v>689536</v>
      </c>
      <c r="AJ77" s="16">
        <v>0</v>
      </c>
      <c r="AK77" s="16">
        <v>30064</v>
      </c>
      <c r="AM77" s="38">
        <v>63224</v>
      </c>
      <c r="AN77" s="16">
        <v>0</v>
      </c>
      <c r="AO77" s="16">
        <v>63224</v>
      </c>
      <c r="AP77" s="16">
        <v>0</v>
      </c>
      <c r="AR77" s="38">
        <v>782824</v>
      </c>
      <c r="AS77" s="16">
        <v>689536</v>
      </c>
      <c r="AT77" s="16">
        <v>63224</v>
      </c>
      <c r="AU77" s="16">
        <v>30064</v>
      </c>
      <c r="AW77" s="3" t="s">
        <v>134</v>
      </c>
      <c r="AX77" s="19">
        <f>Sources!$H$10</f>
        <v>2023</v>
      </c>
      <c r="AY77" s="3" t="str">
        <f>Sources!$G$10</f>
        <v>PLFS</v>
      </c>
      <c r="AZ77" s="3" t="s">
        <v>140</v>
      </c>
    </row>
    <row r="78" spans="2:52" x14ac:dyDescent="0.2">
      <c r="B78" s="3" t="s">
        <v>113</v>
      </c>
      <c r="C78" s="3" t="s">
        <v>10</v>
      </c>
      <c r="D78" s="4">
        <v>261091006</v>
      </c>
      <c r="E78" s="3">
        <v>251748403</v>
      </c>
      <c r="F78" s="3">
        <v>1552494</v>
      </c>
      <c r="G78" s="3">
        <v>7790109</v>
      </c>
      <c r="I78" s="38">
        <v>4820858</v>
      </c>
      <c r="J78" s="16">
        <v>0</v>
      </c>
      <c r="K78" s="16">
        <v>4820858</v>
      </c>
      <c r="L78" s="16">
        <v>0</v>
      </c>
      <c r="N78" s="38">
        <v>265911864</v>
      </c>
      <c r="O78" s="16">
        <v>251748403</v>
      </c>
      <c r="P78" s="16">
        <v>6373352</v>
      </c>
      <c r="Q78" s="16">
        <v>7790109</v>
      </c>
      <c r="S78" s="38">
        <v>193265122</v>
      </c>
      <c r="T78" s="16">
        <v>188180518</v>
      </c>
      <c r="U78" s="16">
        <v>868878</v>
      </c>
      <c r="V78" s="16">
        <v>4215726</v>
      </c>
      <c r="X78" s="16">
        <v>3833820</v>
      </c>
      <c r="Y78" s="16">
        <v>0</v>
      </c>
      <c r="Z78" s="16">
        <v>3833820</v>
      </c>
      <c r="AA78" s="16">
        <v>0</v>
      </c>
      <c r="AC78" s="38">
        <v>197098942</v>
      </c>
      <c r="AD78" s="16">
        <v>188180518</v>
      </c>
      <c r="AE78" s="16">
        <v>4702698</v>
      </c>
      <c r="AF78" s="16">
        <v>4215726</v>
      </c>
      <c r="AH78" s="38">
        <v>67825884</v>
      </c>
      <c r="AI78" s="16">
        <v>63567886</v>
      </c>
      <c r="AJ78" s="16">
        <v>683616</v>
      </c>
      <c r="AK78" s="16">
        <v>3574383</v>
      </c>
      <c r="AM78" s="38">
        <v>987038</v>
      </c>
      <c r="AN78" s="16">
        <v>0</v>
      </c>
      <c r="AO78" s="16">
        <v>987038</v>
      </c>
      <c r="AP78" s="16">
        <v>0</v>
      </c>
      <c r="AR78" s="38">
        <v>68812922</v>
      </c>
      <c r="AS78" s="16">
        <v>63567886</v>
      </c>
      <c r="AT78" s="16">
        <v>1670654</v>
      </c>
      <c r="AU78" s="16">
        <v>3574383</v>
      </c>
      <c r="AW78" s="3" t="s">
        <v>134</v>
      </c>
      <c r="AX78" s="19">
        <f>Sources!$H$10</f>
        <v>2023</v>
      </c>
      <c r="AY78" s="3" t="str">
        <f>Sources!$G$10</f>
        <v>PLFS</v>
      </c>
      <c r="AZ78" s="3" t="s">
        <v>140</v>
      </c>
    </row>
    <row r="79" spans="2:52" x14ac:dyDescent="0.2">
      <c r="B79" s="3" t="s">
        <v>113</v>
      </c>
      <c r="C79" s="3" t="s">
        <v>11</v>
      </c>
      <c r="D79" s="4">
        <v>79355605</v>
      </c>
      <c r="E79" s="3">
        <v>73570779</v>
      </c>
      <c r="F79" s="3">
        <v>742250</v>
      </c>
      <c r="G79" s="3">
        <v>5042576</v>
      </c>
      <c r="I79" s="38">
        <v>0</v>
      </c>
      <c r="J79" s="16">
        <v>0</v>
      </c>
      <c r="K79" s="16">
        <v>0</v>
      </c>
      <c r="L79" s="16">
        <v>0</v>
      </c>
      <c r="N79" s="38">
        <v>79355605</v>
      </c>
      <c r="O79" s="16">
        <v>73570779</v>
      </c>
      <c r="P79" s="16">
        <v>742250</v>
      </c>
      <c r="Q79" s="16">
        <v>5042576</v>
      </c>
      <c r="S79" s="38">
        <v>30130260</v>
      </c>
      <c r="T79" s="16">
        <v>28339970</v>
      </c>
      <c r="U79" s="16">
        <v>547478</v>
      </c>
      <c r="V79" s="16">
        <v>1242812</v>
      </c>
      <c r="X79" s="16">
        <v>0</v>
      </c>
      <c r="Y79" s="16">
        <v>0</v>
      </c>
      <c r="Z79" s="16">
        <v>0</v>
      </c>
      <c r="AA79" s="16">
        <v>0</v>
      </c>
      <c r="AC79" s="38">
        <v>30130260</v>
      </c>
      <c r="AD79" s="16">
        <v>28339970</v>
      </c>
      <c r="AE79" s="16">
        <v>547478</v>
      </c>
      <c r="AF79" s="16">
        <v>1242812</v>
      </c>
      <c r="AH79" s="38">
        <v>49225344</v>
      </c>
      <c r="AI79" s="16">
        <v>45230808</v>
      </c>
      <c r="AJ79" s="16">
        <v>194772</v>
      </c>
      <c r="AK79" s="16">
        <v>3799764</v>
      </c>
      <c r="AM79" s="38">
        <v>0</v>
      </c>
      <c r="AN79" s="16">
        <v>0</v>
      </c>
      <c r="AO79" s="16">
        <v>0</v>
      </c>
      <c r="AP79" s="16">
        <v>0</v>
      </c>
      <c r="AR79" s="38">
        <v>49225344</v>
      </c>
      <c r="AS79" s="16">
        <v>45230808</v>
      </c>
      <c r="AT79" s="16">
        <v>194772</v>
      </c>
      <c r="AU79" s="16">
        <v>3799764</v>
      </c>
      <c r="AW79" s="3" t="s">
        <v>134</v>
      </c>
      <c r="AX79" s="19">
        <f>Sources!$H$10</f>
        <v>2023</v>
      </c>
      <c r="AY79" s="3" t="str">
        <f>Sources!$G$10</f>
        <v>PLFS</v>
      </c>
      <c r="AZ79" s="3" t="s">
        <v>140</v>
      </c>
    </row>
    <row r="80" spans="2:52" x14ac:dyDescent="0.2">
      <c r="I80" s="38"/>
      <c r="J80" s="16"/>
      <c r="K80" s="16"/>
      <c r="L80" s="16"/>
      <c r="N80" s="38"/>
      <c r="O80" s="16"/>
      <c r="P80" s="16"/>
      <c r="Q80" s="16"/>
      <c r="S80" s="38"/>
      <c r="T80" s="16"/>
      <c r="U80" s="16"/>
      <c r="V80" s="16"/>
      <c r="X80" s="16"/>
      <c r="Y80" s="16"/>
      <c r="Z80" s="16"/>
      <c r="AA80" s="16"/>
      <c r="AC80" s="38"/>
      <c r="AD80" s="16"/>
      <c r="AE80" s="16"/>
      <c r="AF80" s="16"/>
      <c r="AH80" s="38"/>
      <c r="AI80" s="16"/>
      <c r="AJ80" s="16"/>
      <c r="AK80" s="16"/>
      <c r="AM80" s="38"/>
      <c r="AN80" s="16"/>
      <c r="AO80" s="16"/>
      <c r="AP80" s="16"/>
      <c r="AR80" s="38"/>
      <c r="AS80" s="16"/>
      <c r="AT80" s="16"/>
      <c r="AU80" s="16"/>
      <c r="AW80" s="3" t="s">
        <v>173</v>
      </c>
    </row>
    <row r="81" spans="2:52" x14ac:dyDescent="0.2">
      <c r="B81" s="3" t="s">
        <v>114</v>
      </c>
      <c r="C81" s="3" t="s">
        <v>1</v>
      </c>
      <c r="D81" s="4">
        <v>113467856</v>
      </c>
      <c r="E81" s="3">
        <v>73499928</v>
      </c>
      <c r="F81" s="3">
        <v>34589444</v>
      </c>
      <c r="G81" s="3">
        <v>5378484</v>
      </c>
      <c r="I81" s="38">
        <v>26384521</v>
      </c>
      <c r="J81" s="16">
        <v>0</v>
      </c>
      <c r="K81" s="16">
        <v>26373244</v>
      </c>
      <c r="L81" s="16">
        <v>11277</v>
      </c>
      <c r="N81" s="38">
        <v>139852377</v>
      </c>
      <c r="O81" s="16">
        <v>73499928</v>
      </c>
      <c r="P81" s="16">
        <v>60962688</v>
      </c>
      <c r="Q81" s="16">
        <v>5389761</v>
      </c>
      <c r="S81" s="38">
        <v>68245464</v>
      </c>
      <c r="T81" s="16">
        <v>44509169</v>
      </c>
      <c r="U81" s="16">
        <v>21043388</v>
      </c>
      <c r="V81" s="16">
        <v>2692907</v>
      </c>
      <c r="X81" s="16">
        <v>16991109</v>
      </c>
      <c r="Y81" s="16">
        <v>0</v>
      </c>
      <c r="Z81" s="16">
        <v>16985170</v>
      </c>
      <c r="AA81" s="16">
        <v>5939</v>
      </c>
      <c r="AC81" s="38">
        <v>85236573</v>
      </c>
      <c r="AD81" s="16">
        <v>44509169</v>
      </c>
      <c r="AE81" s="16">
        <v>38028558</v>
      </c>
      <c r="AF81" s="16">
        <v>2698846</v>
      </c>
      <c r="AH81" s="38">
        <v>45222392</v>
      </c>
      <c r="AI81" s="16">
        <v>28990759</v>
      </c>
      <c r="AJ81" s="16">
        <v>13546056</v>
      </c>
      <c r="AK81" s="16">
        <v>2685577</v>
      </c>
      <c r="AM81" s="38">
        <v>9393412</v>
      </c>
      <c r="AN81" s="16">
        <v>0</v>
      </c>
      <c r="AO81" s="16">
        <v>9388074</v>
      </c>
      <c r="AP81" s="16">
        <v>5338</v>
      </c>
      <c r="AR81" s="38">
        <v>54615804</v>
      </c>
      <c r="AS81" s="16">
        <v>28990759</v>
      </c>
      <c r="AT81" s="16">
        <v>22934130</v>
      </c>
      <c r="AU81" s="16">
        <v>2690915</v>
      </c>
      <c r="AW81" s="3" t="s">
        <v>136</v>
      </c>
      <c r="AX81" s="19" t="str">
        <f>Sources!$H$11</f>
        <v>2023Q3</v>
      </c>
      <c r="AY81" s="3" t="str">
        <f>Sources!$G$11</f>
        <v>LFS</v>
      </c>
      <c r="AZ81" s="3" t="s">
        <v>140</v>
      </c>
    </row>
    <row r="82" spans="2:52" x14ac:dyDescent="0.2">
      <c r="B82" s="3" t="s">
        <v>114</v>
      </c>
      <c r="C82" s="3" t="s">
        <v>8</v>
      </c>
      <c r="D82" s="4">
        <v>52416271</v>
      </c>
      <c r="E82" s="3">
        <v>17767301</v>
      </c>
      <c r="F82" s="3">
        <v>31298658</v>
      </c>
      <c r="G82" s="3">
        <v>3350312</v>
      </c>
      <c r="I82" s="38">
        <v>12855460</v>
      </c>
      <c r="J82" s="16">
        <v>0</v>
      </c>
      <c r="K82" s="16">
        <v>12844183</v>
      </c>
      <c r="L82" s="16">
        <v>11277</v>
      </c>
      <c r="N82" s="38">
        <v>65271731</v>
      </c>
      <c r="O82" s="16">
        <v>17767301</v>
      </c>
      <c r="P82" s="16">
        <v>44142841</v>
      </c>
      <c r="Q82" s="16">
        <v>3361589</v>
      </c>
      <c r="S82" s="38">
        <v>35605688</v>
      </c>
      <c r="T82" s="16">
        <v>13708420</v>
      </c>
      <c r="U82" s="16">
        <v>20193780</v>
      </c>
      <c r="V82" s="16">
        <v>1703488</v>
      </c>
      <c r="X82" s="16">
        <v>8253424</v>
      </c>
      <c r="Y82" s="16">
        <v>0</v>
      </c>
      <c r="Z82" s="16">
        <v>8247485</v>
      </c>
      <c r="AA82" s="16">
        <v>5939</v>
      </c>
      <c r="AC82" s="38">
        <v>43859112</v>
      </c>
      <c r="AD82" s="16">
        <v>13708420</v>
      </c>
      <c r="AE82" s="16">
        <v>28441265</v>
      </c>
      <c r="AF82" s="16">
        <v>1709427</v>
      </c>
      <c r="AH82" s="38">
        <v>16810583</v>
      </c>
      <c r="AI82" s="16">
        <v>4058881</v>
      </c>
      <c r="AJ82" s="16">
        <v>11104878</v>
      </c>
      <c r="AK82" s="16">
        <v>1646824</v>
      </c>
      <c r="AM82" s="38">
        <v>4602036</v>
      </c>
      <c r="AN82" s="16">
        <v>0</v>
      </c>
      <c r="AO82" s="16">
        <v>4596698</v>
      </c>
      <c r="AP82" s="16">
        <v>5338</v>
      </c>
      <c r="AR82" s="38">
        <v>21412619</v>
      </c>
      <c r="AS82" s="16">
        <v>4058881</v>
      </c>
      <c r="AT82" s="16">
        <v>15701576</v>
      </c>
      <c r="AU82" s="16">
        <v>1652162</v>
      </c>
      <c r="AW82" s="3" t="s">
        <v>136</v>
      </c>
      <c r="AX82" s="19" t="str">
        <f>Sources!$H$11</f>
        <v>2023Q3</v>
      </c>
      <c r="AY82" s="3" t="str">
        <f>Sources!$G$11</f>
        <v>LFS</v>
      </c>
      <c r="AZ82" s="3" t="s">
        <v>140</v>
      </c>
    </row>
    <row r="83" spans="2:52" x14ac:dyDescent="0.2">
      <c r="B83" s="3" t="s">
        <v>114</v>
      </c>
      <c r="C83" s="3" t="s">
        <v>107</v>
      </c>
      <c r="D83" s="4">
        <v>1730051</v>
      </c>
      <c r="E83" s="3">
        <v>1730051</v>
      </c>
      <c r="F83" s="3">
        <v>0</v>
      </c>
      <c r="G83" s="3">
        <v>0</v>
      </c>
      <c r="I83" s="38">
        <v>2760327</v>
      </c>
      <c r="J83" s="16">
        <v>0</v>
      </c>
      <c r="K83" s="16">
        <v>2760327</v>
      </c>
      <c r="L83" s="16">
        <v>0</v>
      </c>
      <c r="N83" s="38">
        <v>4490378</v>
      </c>
      <c r="O83" s="16">
        <v>1730051</v>
      </c>
      <c r="P83" s="16">
        <v>2760327</v>
      </c>
      <c r="Q83" s="16">
        <v>0</v>
      </c>
      <c r="S83" s="38">
        <v>1334183</v>
      </c>
      <c r="T83" s="16">
        <v>1334183</v>
      </c>
      <c r="U83" s="16">
        <v>0</v>
      </c>
      <c r="V83" s="16">
        <v>0</v>
      </c>
      <c r="X83" s="16">
        <v>2178953</v>
      </c>
      <c r="Y83" s="16">
        <v>0</v>
      </c>
      <c r="Z83" s="16">
        <v>2178953</v>
      </c>
      <c r="AA83" s="16">
        <v>0</v>
      </c>
      <c r="AC83" s="38">
        <v>3513136</v>
      </c>
      <c r="AD83" s="16">
        <v>1334183</v>
      </c>
      <c r="AE83" s="16">
        <v>2178953</v>
      </c>
      <c r="AF83" s="16">
        <v>0</v>
      </c>
      <c r="AH83" s="38">
        <v>395868</v>
      </c>
      <c r="AI83" s="16">
        <v>395868</v>
      </c>
      <c r="AJ83" s="16">
        <v>0</v>
      </c>
      <c r="AK83" s="16">
        <v>0</v>
      </c>
      <c r="AM83" s="38">
        <v>581374</v>
      </c>
      <c r="AN83" s="16">
        <v>0</v>
      </c>
      <c r="AO83" s="16">
        <v>581374</v>
      </c>
      <c r="AP83" s="16">
        <v>0</v>
      </c>
      <c r="AR83" s="38">
        <v>977242</v>
      </c>
      <c r="AS83" s="16">
        <v>395868</v>
      </c>
      <c r="AT83" s="16">
        <v>581374</v>
      </c>
      <c r="AU83" s="16">
        <v>0</v>
      </c>
      <c r="AW83" s="3" t="s">
        <v>136</v>
      </c>
      <c r="AX83" s="19" t="str">
        <f>Sources!$H$11</f>
        <v>2023Q3</v>
      </c>
      <c r="AY83" s="3" t="str">
        <f>Sources!$G$11</f>
        <v>LFS</v>
      </c>
      <c r="AZ83" s="3" t="s">
        <v>140</v>
      </c>
    </row>
    <row r="84" spans="2:52" x14ac:dyDescent="0.2">
      <c r="B84" s="3" t="s">
        <v>114</v>
      </c>
      <c r="C84" s="3" t="s">
        <v>10</v>
      </c>
      <c r="D84" s="4">
        <v>41233167</v>
      </c>
      <c r="E84" s="3">
        <v>39204995</v>
      </c>
      <c r="F84" s="3">
        <v>0</v>
      </c>
      <c r="G84" s="3">
        <v>2028172</v>
      </c>
      <c r="I84" s="38">
        <v>10768734</v>
      </c>
      <c r="J84" s="16">
        <v>0</v>
      </c>
      <c r="K84" s="16">
        <v>10768734</v>
      </c>
      <c r="L84" s="16">
        <v>0</v>
      </c>
      <c r="N84" s="38">
        <v>52001901</v>
      </c>
      <c r="O84" s="16">
        <v>39204995</v>
      </c>
      <c r="P84" s="16">
        <v>10768734</v>
      </c>
      <c r="Q84" s="16">
        <v>2028172</v>
      </c>
      <c r="S84" s="38">
        <v>26456600</v>
      </c>
      <c r="T84" s="16">
        <v>25467181</v>
      </c>
      <c r="U84" s="16">
        <v>0</v>
      </c>
      <c r="V84" s="16">
        <v>989419</v>
      </c>
      <c r="X84" s="16">
        <v>6558732</v>
      </c>
      <c r="Y84" s="16">
        <v>0</v>
      </c>
      <c r="Z84" s="16">
        <v>6558732</v>
      </c>
      <c r="AA84" s="16">
        <v>0</v>
      </c>
      <c r="AC84" s="38">
        <v>33015332</v>
      </c>
      <c r="AD84" s="16">
        <v>25467181</v>
      </c>
      <c r="AE84" s="16">
        <v>6558732</v>
      </c>
      <c r="AF84" s="16">
        <v>989419</v>
      </c>
      <c r="AH84" s="38">
        <v>14776567</v>
      </c>
      <c r="AI84" s="16">
        <v>13737814</v>
      </c>
      <c r="AJ84" s="16">
        <v>0</v>
      </c>
      <c r="AK84" s="16">
        <v>1038753</v>
      </c>
      <c r="AM84" s="38">
        <v>4210002</v>
      </c>
      <c r="AN84" s="16">
        <v>0</v>
      </c>
      <c r="AO84" s="16">
        <v>4210002</v>
      </c>
      <c r="AP84" s="16">
        <v>0</v>
      </c>
      <c r="AR84" s="38">
        <v>18986569</v>
      </c>
      <c r="AS84" s="16">
        <v>13737814</v>
      </c>
      <c r="AT84" s="16">
        <v>4210002</v>
      </c>
      <c r="AU84" s="16">
        <v>1038753</v>
      </c>
      <c r="AW84" s="3" t="s">
        <v>136</v>
      </c>
      <c r="AX84" s="19" t="str">
        <f>Sources!$H$11</f>
        <v>2023Q3</v>
      </c>
      <c r="AY84" s="3" t="str">
        <f>Sources!$G$11</f>
        <v>LFS</v>
      </c>
      <c r="AZ84" s="3" t="s">
        <v>140</v>
      </c>
    </row>
    <row r="85" spans="2:52" x14ac:dyDescent="0.2">
      <c r="B85" s="3" t="s">
        <v>114</v>
      </c>
      <c r="C85" s="3" t="s">
        <v>11</v>
      </c>
      <c r="D85" s="4">
        <v>18088367</v>
      </c>
      <c r="E85" s="3">
        <v>14797581</v>
      </c>
      <c r="F85" s="3">
        <v>3290786</v>
      </c>
      <c r="G85" s="3">
        <v>0</v>
      </c>
      <c r="I85" s="38">
        <v>0</v>
      </c>
      <c r="J85" s="16">
        <v>0</v>
      </c>
      <c r="K85" s="16">
        <v>0</v>
      </c>
      <c r="L85" s="16">
        <v>0</v>
      </c>
      <c r="N85" s="38">
        <v>18088367</v>
      </c>
      <c r="O85" s="16">
        <v>14797581</v>
      </c>
      <c r="P85" s="16">
        <v>3290786</v>
      </c>
      <c r="Q85" s="16">
        <v>0</v>
      </c>
      <c r="S85" s="38">
        <v>4848993</v>
      </c>
      <c r="T85" s="16">
        <v>3999385</v>
      </c>
      <c r="U85" s="16">
        <v>849608</v>
      </c>
      <c r="V85" s="16">
        <v>0</v>
      </c>
      <c r="X85" s="16">
        <v>0</v>
      </c>
      <c r="Y85" s="16">
        <v>0</v>
      </c>
      <c r="Z85" s="16">
        <v>0</v>
      </c>
      <c r="AA85" s="16">
        <v>0</v>
      </c>
      <c r="AC85" s="38">
        <v>4848993</v>
      </c>
      <c r="AD85" s="16">
        <v>3999385</v>
      </c>
      <c r="AE85" s="16">
        <v>849608</v>
      </c>
      <c r="AF85" s="16">
        <v>0</v>
      </c>
      <c r="AH85" s="38">
        <v>13239374</v>
      </c>
      <c r="AI85" s="16">
        <v>10798196</v>
      </c>
      <c r="AJ85" s="16">
        <v>2441178</v>
      </c>
      <c r="AK85" s="16">
        <v>0</v>
      </c>
      <c r="AM85" s="38">
        <v>0</v>
      </c>
      <c r="AN85" s="16">
        <v>0</v>
      </c>
      <c r="AO85" s="16">
        <v>0</v>
      </c>
      <c r="AP85" s="16">
        <v>0</v>
      </c>
      <c r="AR85" s="38">
        <v>13239374</v>
      </c>
      <c r="AS85" s="16">
        <v>10798196</v>
      </c>
      <c r="AT85" s="16">
        <v>2441178</v>
      </c>
      <c r="AU85" s="16">
        <v>0</v>
      </c>
      <c r="AW85" s="3" t="s">
        <v>136</v>
      </c>
      <c r="AX85" s="19" t="str">
        <f>Sources!$H$11</f>
        <v>2023Q3</v>
      </c>
      <c r="AY85" s="3" t="str">
        <f>Sources!$G$11</f>
        <v>LFS</v>
      </c>
      <c r="AZ85" s="3" t="s">
        <v>140</v>
      </c>
    </row>
    <row r="86" spans="2:52" x14ac:dyDescent="0.2">
      <c r="I86" s="38"/>
      <c r="J86" s="16"/>
      <c r="K86" s="16"/>
      <c r="L86" s="16"/>
      <c r="N86" s="38"/>
      <c r="O86" s="16"/>
      <c r="P86" s="16"/>
      <c r="Q86" s="16"/>
      <c r="S86" s="38"/>
      <c r="T86" s="16"/>
      <c r="U86" s="16"/>
      <c r="V86" s="16"/>
      <c r="X86" s="16"/>
      <c r="Y86" s="16"/>
      <c r="Z86" s="16"/>
      <c r="AA86" s="16"/>
      <c r="AC86" s="38"/>
      <c r="AD86" s="16"/>
      <c r="AE86" s="16"/>
      <c r="AF86" s="16"/>
      <c r="AH86" s="38"/>
      <c r="AI86" s="16"/>
      <c r="AJ86" s="16"/>
      <c r="AK86" s="16"/>
      <c r="AM86" s="38"/>
      <c r="AN86" s="16"/>
      <c r="AO86" s="16"/>
      <c r="AP86" s="16"/>
      <c r="AR86" s="38"/>
      <c r="AS86" s="16"/>
      <c r="AT86" s="16"/>
      <c r="AU86" s="16"/>
      <c r="AW86" s="3" t="s">
        <v>173</v>
      </c>
    </row>
    <row r="87" spans="2:52" x14ac:dyDescent="0.2">
      <c r="B87" s="3" t="s">
        <v>115</v>
      </c>
      <c r="C87" s="3" t="s">
        <v>1</v>
      </c>
      <c r="D87" s="4">
        <v>11983</v>
      </c>
      <c r="E87" s="3">
        <v>3002</v>
      </c>
      <c r="F87" s="3">
        <v>4635</v>
      </c>
      <c r="G87" s="3">
        <v>4346</v>
      </c>
      <c r="I87" s="38">
        <v>13264</v>
      </c>
      <c r="J87" s="16">
        <v>97</v>
      </c>
      <c r="K87" s="16">
        <v>13025</v>
      </c>
      <c r="L87" s="16">
        <v>142</v>
      </c>
      <c r="N87" s="38">
        <v>25247</v>
      </c>
      <c r="O87" s="16">
        <v>3099</v>
      </c>
      <c r="P87" s="16">
        <v>17660</v>
      </c>
      <c r="Q87" s="16">
        <v>4488</v>
      </c>
      <c r="S87" s="38">
        <v>7402</v>
      </c>
      <c r="T87" s="16">
        <v>1599</v>
      </c>
      <c r="U87" s="16">
        <v>3397</v>
      </c>
      <c r="V87" s="16">
        <v>2406</v>
      </c>
      <c r="X87" s="16">
        <v>7628</v>
      </c>
      <c r="Y87" s="16">
        <v>67</v>
      </c>
      <c r="Z87" s="16">
        <v>7485</v>
      </c>
      <c r="AA87" s="16">
        <v>76</v>
      </c>
      <c r="AC87" s="38">
        <v>15030</v>
      </c>
      <c r="AD87" s="16">
        <v>1666</v>
      </c>
      <c r="AE87" s="16">
        <v>10882</v>
      </c>
      <c r="AF87" s="16">
        <v>2482</v>
      </c>
      <c r="AH87" s="38">
        <v>4581</v>
      </c>
      <c r="AI87" s="16">
        <v>1403</v>
      </c>
      <c r="AJ87" s="16">
        <v>1238</v>
      </c>
      <c r="AK87" s="16">
        <v>1940</v>
      </c>
      <c r="AM87" s="38">
        <v>5636</v>
      </c>
      <c r="AN87" s="16">
        <v>30</v>
      </c>
      <c r="AO87" s="16">
        <v>5540</v>
      </c>
      <c r="AP87" s="16">
        <v>66</v>
      </c>
      <c r="AR87" s="38">
        <v>10217</v>
      </c>
      <c r="AS87" s="16">
        <v>1433</v>
      </c>
      <c r="AT87" s="16">
        <v>6778</v>
      </c>
      <c r="AU87" s="16">
        <v>2006</v>
      </c>
      <c r="AW87" s="3" t="s">
        <v>134</v>
      </c>
      <c r="AX87" s="19">
        <f>Sources!$H$12</f>
        <v>2019</v>
      </c>
      <c r="AY87" s="3" t="str">
        <f>Sources!$G$12</f>
        <v>HIES</v>
      </c>
      <c r="AZ87" s="3" t="s">
        <v>140</v>
      </c>
    </row>
    <row r="88" spans="2:52" x14ac:dyDescent="0.2">
      <c r="B88" s="3" t="s">
        <v>115</v>
      </c>
      <c r="C88" s="3" t="s">
        <v>8</v>
      </c>
      <c r="D88" s="4">
        <v>4871</v>
      </c>
      <c r="E88" s="3">
        <v>776</v>
      </c>
      <c r="F88" s="3">
        <v>3653</v>
      </c>
      <c r="G88" s="3">
        <v>441</v>
      </c>
      <c r="I88" s="38">
        <v>12061</v>
      </c>
      <c r="J88" s="16">
        <v>88</v>
      </c>
      <c r="K88" s="16">
        <v>11834</v>
      </c>
      <c r="L88" s="16">
        <v>139</v>
      </c>
      <c r="N88" s="38">
        <v>16932</v>
      </c>
      <c r="O88" s="16">
        <v>864</v>
      </c>
      <c r="P88" s="16">
        <v>15487</v>
      </c>
      <c r="Q88" s="16">
        <v>580</v>
      </c>
      <c r="S88" s="38">
        <v>3515</v>
      </c>
      <c r="T88" s="16">
        <v>477</v>
      </c>
      <c r="U88" s="16">
        <v>2764</v>
      </c>
      <c r="V88" s="16">
        <v>273</v>
      </c>
      <c r="X88" s="16">
        <v>7015</v>
      </c>
      <c r="Y88" s="16">
        <v>58</v>
      </c>
      <c r="Z88" s="16">
        <v>6884</v>
      </c>
      <c r="AA88" s="16">
        <v>72</v>
      </c>
      <c r="AC88" s="38">
        <v>10530</v>
      </c>
      <c r="AD88" s="16">
        <v>535</v>
      </c>
      <c r="AE88" s="16">
        <v>9648</v>
      </c>
      <c r="AF88" s="16">
        <v>345</v>
      </c>
      <c r="AH88" s="38">
        <v>1356</v>
      </c>
      <c r="AI88" s="16">
        <v>299</v>
      </c>
      <c r="AJ88" s="16">
        <v>889</v>
      </c>
      <c r="AK88" s="16">
        <v>168</v>
      </c>
      <c r="AM88" s="38">
        <v>5046</v>
      </c>
      <c r="AN88" s="16">
        <v>30</v>
      </c>
      <c r="AO88" s="16">
        <v>4950</v>
      </c>
      <c r="AP88" s="16">
        <v>66</v>
      </c>
      <c r="AR88" s="38">
        <v>6402</v>
      </c>
      <c r="AS88" s="16">
        <v>329</v>
      </c>
      <c r="AT88" s="16">
        <v>5839</v>
      </c>
      <c r="AU88" s="16">
        <v>234</v>
      </c>
      <c r="AW88" s="3" t="s">
        <v>134</v>
      </c>
      <c r="AX88" s="19">
        <f>Sources!$H$12</f>
        <v>2019</v>
      </c>
      <c r="AY88" s="3" t="str">
        <f>Sources!$G$12</f>
        <v>HIES</v>
      </c>
      <c r="AZ88" s="3" t="s">
        <v>140</v>
      </c>
    </row>
    <row r="89" spans="2:52" x14ac:dyDescent="0.2">
      <c r="B89" s="3" t="s">
        <v>115</v>
      </c>
      <c r="C89" s="3" t="s">
        <v>107</v>
      </c>
      <c r="D89" s="4">
        <v>223</v>
      </c>
      <c r="E89" s="3">
        <v>102</v>
      </c>
      <c r="F89" s="3">
        <v>0</v>
      </c>
      <c r="G89" s="3">
        <v>121</v>
      </c>
      <c r="I89" s="38">
        <v>258</v>
      </c>
      <c r="J89" s="16">
        <v>0</v>
      </c>
      <c r="K89" s="16">
        <v>258</v>
      </c>
      <c r="L89" s="16">
        <v>0</v>
      </c>
      <c r="N89" s="38">
        <v>481</v>
      </c>
      <c r="O89" s="16">
        <v>102</v>
      </c>
      <c r="P89" s="16">
        <v>258</v>
      </c>
      <c r="Q89" s="16">
        <v>121</v>
      </c>
      <c r="S89" s="38">
        <v>74</v>
      </c>
      <c r="T89" s="16">
        <v>20</v>
      </c>
      <c r="U89" s="16">
        <v>0</v>
      </c>
      <c r="V89" s="16">
        <v>54</v>
      </c>
      <c r="X89" s="16">
        <v>136</v>
      </c>
      <c r="Y89" s="16">
        <v>0</v>
      </c>
      <c r="Z89" s="16">
        <v>136</v>
      </c>
      <c r="AA89" s="16">
        <v>0</v>
      </c>
      <c r="AC89" s="38">
        <v>210</v>
      </c>
      <c r="AD89" s="16">
        <v>20</v>
      </c>
      <c r="AE89" s="16">
        <v>136</v>
      </c>
      <c r="AF89" s="16">
        <v>54</v>
      </c>
      <c r="AH89" s="38">
        <v>149</v>
      </c>
      <c r="AI89" s="16">
        <v>83</v>
      </c>
      <c r="AJ89" s="16">
        <v>0</v>
      </c>
      <c r="AK89" s="16">
        <v>67</v>
      </c>
      <c r="AM89" s="38">
        <v>122</v>
      </c>
      <c r="AN89" s="16">
        <v>0</v>
      </c>
      <c r="AO89" s="16">
        <v>122</v>
      </c>
      <c r="AP89" s="16">
        <v>0</v>
      </c>
      <c r="AR89" s="38">
        <v>271</v>
      </c>
      <c r="AS89" s="16">
        <v>83</v>
      </c>
      <c r="AT89" s="16">
        <v>122</v>
      </c>
      <c r="AU89" s="16">
        <v>67</v>
      </c>
      <c r="AW89" s="3" t="s">
        <v>134</v>
      </c>
      <c r="AX89" s="19">
        <f>Sources!$H$12</f>
        <v>2019</v>
      </c>
      <c r="AY89" s="3" t="str">
        <f>Sources!$G$12</f>
        <v>HIES</v>
      </c>
      <c r="AZ89" s="3" t="s">
        <v>140</v>
      </c>
    </row>
    <row r="90" spans="2:52" x14ac:dyDescent="0.2">
      <c r="B90" s="3" t="s">
        <v>115</v>
      </c>
      <c r="C90" s="3" t="s">
        <v>10</v>
      </c>
      <c r="D90" s="4">
        <v>5183</v>
      </c>
      <c r="E90" s="3">
        <v>1819</v>
      </c>
      <c r="F90" s="3">
        <v>292</v>
      </c>
      <c r="G90" s="3">
        <v>3072</v>
      </c>
      <c r="I90" s="38">
        <v>945</v>
      </c>
      <c r="J90" s="16">
        <v>9</v>
      </c>
      <c r="K90" s="16">
        <v>933</v>
      </c>
      <c r="L90" s="16">
        <v>4</v>
      </c>
      <c r="N90" s="38">
        <v>6128</v>
      </c>
      <c r="O90" s="16">
        <v>1828</v>
      </c>
      <c r="P90" s="16">
        <v>1225</v>
      </c>
      <c r="Q90" s="16">
        <v>3076</v>
      </c>
      <c r="S90" s="38">
        <v>2798</v>
      </c>
      <c r="T90" s="16">
        <v>952</v>
      </c>
      <c r="U90" s="16">
        <v>217</v>
      </c>
      <c r="V90" s="16">
        <v>1630</v>
      </c>
      <c r="X90" s="16">
        <v>478</v>
      </c>
      <c r="Y90" s="16">
        <v>9</v>
      </c>
      <c r="Z90" s="16">
        <v>465</v>
      </c>
      <c r="AA90" s="16">
        <v>4</v>
      </c>
      <c r="AC90" s="38">
        <v>3276</v>
      </c>
      <c r="AD90" s="16">
        <v>961</v>
      </c>
      <c r="AE90" s="16">
        <v>682</v>
      </c>
      <c r="AF90" s="16">
        <v>1634</v>
      </c>
      <c r="AH90" s="38">
        <v>2385</v>
      </c>
      <c r="AI90" s="16">
        <v>868</v>
      </c>
      <c r="AJ90" s="16">
        <v>75</v>
      </c>
      <c r="AK90" s="16">
        <v>1442</v>
      </c>
      <c r="AM90" s="38">
        <v>468</v>
      </c>
      <c r="AN90" s="16">
        <v>0</v>
      </c>
      <c r="AO90" s="16">
        <v>468</v>
      </c>
      <c r="AP90" s="16">
        <v>0</v>
      </c>
      <c r="AR90" s="38">
        <v>2853</v>
      </c>
      <c r="AS90" s="16">
        <v>868</v>
      </c>
      <c r="AT90" s="16">
        <v>543</v>
      </c>
      <c r="AU90" s="16">
        <v>1442</v>
      </c>
      <c r="AW90" s="3" t="s">
        <v>134</v>
      </c>
      <c r="AX90" s="19">
        <f>Sources!$H$12</f>
        <v>2019</v>
      </c>
      <c r="AY90" s="3" t="str">
        <f>Sources!$G$12</f>
        <v>HIES</v>
      </c>
      <c r="AZ90" s="3" t="s">
        <v>140</v>
      </c>
    </row>
    <row r="91" spans="2:52" x14ac:dyDescent="0.2">
      <c r="B91" s="3" t="s">
        <v>115</v>
      </c>
      <c r="C91" s="3" t="s">
        <v>11</v>
      </c>
      <c r="D91" s="4">
        <v>1706</v>
      </c>
      <c r="E91" s="3">
        <v>305</v>
      </c>
      <c r="F91" s="3">
        <v>689</v>
      </c>
      <c r="G91" s="3">
        <v>712</v>
      </c>
      <c r="I91" s="38">
        <v>0</v>
      </c>
      <c r="J91" s="16">
        <v>0</v>
      </c>
      <c r="K91" s="16">
        <v>0</v>
      </c>
      <c r="L91" s="16">
        <v>0</v>
      </c>
      <c r="N91" s="38">
        <v>1706</v>
      </c>
      <c r="O91" s="16">
        <v>305</v>
      </c>
      <c r="P91" s="16">
        <v>689</v>
      </c>
      <c r="Q91" s="16">
        <v>712</v>
      </c>
      <c r="S91" s="38">
        <v>1015</v>
      </c>
      <c r="T91" s="16">
        <v>150</v>
      </c>
      <c r="U91" s="16">
        <v>416</v>
      </c>
      <c r="V91" s="16">
        <v>449</v>
      </c>
      <c r="X91" s="16">
        <v>0</v>
      </c>
      <c r="Y91" s="16">
        <v>0</v>
      </c>
      <c r="Z91" s="16">
        <v>0</v>
      </c>
      <c r="AA91" s="16">
        <v>0</v>
      </c>
      <c r="AC91" s="38">
        <v>1015</v>
      </c>
      <c r="AD91" s="16">
        <v>150</v>
      </c>
      <c r="AE91" s="16">
        <v>416</v>
      </c>
      <c r="AF91" s="16">
        <v>449</v>
      </c>
      <c r="AH91" s="38">
        <v>691</v>
      </c>
      <c r="AI91" s="16">
        <v>154</v>
      </c>
      <c r="AJ91" s="16">
        <v>273</v>
      </c>
      <c r="AK91" s="16">
        <v>263</v>
      </c>
      <c r="AM91" s="38">
        <v>0</v>
      </c>
      <c r="AN91" s="16">
        <v>0</v>
      </c>
      <c r="AO91" s="16">
        <v>0</v>
      </c>
      <c r="AP91" s="16">
        <v>0</v>
      </c>
      <c r="AR91" s="38">
        <v>691</v>
      </c>
      <c r="AS91" s="16">
        <v>154</v>
      </c>
      <c r="AT91" s="16">
        <v>273</v>
      </c>
      <c r="AU91" s="16">
        <v>263</v>
      </c>
      <c r="AW91" s="3" t="s">
        <v>134</v>
      </c>
      <c r="AX91" s="19">
        <f>Sources!$H$12</f>
        <v>2019</v>
      </c>
      <c r="AY91" s="3" t="str">
        <f>Sources!$G$12</f>
        <v>HIES</v>
      </c>
      <c r="AZ91" s="3" t="s">
        <v>140</v>
      </c>
    </row>
    <row r="92" spans="2:52" x14ac:dyDescent="0.2">
      <c r="AW92" s="3" t="s">
        <v>173</v>
      </c>
    </row>
    <row r="93" spans="2:52" x14ac:dyDescent="0.2">
      <c r="B93" s="3" t="s">
        <v>115</v>
      </c>
      <c r="C93" s="3" t="s">
        <v>1</v>
      </c>
      <c r="D93" s="4">
        <v>11923</v>
      </c>
      <c r="E93" s="3">
        <v>3010</v>
      </c>
      <c r="F93" s="3">
        <v>4767</v>
      </c>
      <c r="G93" s="3">
        <v>4146</v>
      </c>
      <c r="I93" s="38">
        <v>13250</v>
      </c>
      <c r="J93" s="16">
        <v>101</v>
      </c>
      <c r="K93" s="16">
        <v>13025</v>
      </c>
      <c r="L93" s="16">
        <v>125</v>
      </c>
      <c r="N93" s="38">
        <v>25173</v>
      </c>
      <c r="O93" s="16">
        <v>3111</v>
      </c>
      <c r="P93" s="16">
        <v>17792</v>
      </c>
      <c r="Q93" s="16">
        <v>4271</v>
      </c>
      <c r="S93" s="38">
        <v>7342</v>
      </c>
      <c r="T93" s="16">
        <v>1599</v>
      </c>
      <c r="U93" s="16">
        <v>3529</v>
      </c>
      <c r="V93" s="16">
        <v>2214</v>
      </c>
      <c r="X93" s="16">
        <v>7614</v>
      </c>
      <c r="Y93" s="16">
        <v>71</v>
      </c>
      <c r="Z93" s="16">
        <v>7478</v>
      </c>
      <c r="AA93" s="16">
        <v>65</v>
      </c>
      <c r="AC93" s="38">
        <v>14956</v>
      </c>
      <c r="AD93" s="16">
        <v>1670</v>
      </c>
      <c r="AE93" s="16">
        <v>11007</v>
      </c>
      <c r="AF93" s="16">
        <v>2279</v>
      </c>
      <c r="AH93" s="38">
        <v>4581</v>
      </c>
      <c r="AI93" s="16">
        <v>1411</v>
      </c>
      <c r="AJ93" s="16">
        <v>1238</v>
      </c>
      <c r="AK93" s="16">
        <v>1932</v>
      </c>
      <c r="AM93" s="38">
        <v>5636</v>
      </c>
      <c r="AN93" s="16">
        <v>30</v>
      </c>
      <c r="AO93" s="16">
        <v>5546</v>
      </c>
      <c r="AP93" s="16">
        <v>60</v>
      </c>
      <c r="AR93" s="38">
        <v>10217</v>
      </c>
      <c r="AS93" s="16">
        <v>1441</v>
      </c>
      <c r="AT93" s="16">
        <v>6784</v>
      </c>
      <c r="AU93" s="16">
        <v>1992</v>
      </c>
      <c r="AW93" s="3" t="s">
        <v>134</v>
      </c>
      <c r="AX93" s="19">
        <f>Sources!$H$12</f>
        <v>2019</v>
      </c>
      <c r="AY93" s="3" t="str">
        <f>Sources!$G$12</f>
        <v>HIES</v>
      </c>
      <c r="AZ93" s="3" t="s">
        <v>141</v>
      </c>
    </row>
    <row r="94" spans="2:52" x14ac:dyDescent="0.2">
      <c r="B94" s="3" t="s">
        <v>115</v>
      </c>
      <c r="C94" s="3" t="s">
        <v>8</v>
      </c>
      <c r="D94" s="4">
        <v>4871</v>
      </c>
      <c r="E94" s="3">
        <v>776</v>
      </c>
      <c r="F94" s="3">
        <v>3764</v>
      </c>
      <c r="G94" s="3">
        <v>331</v>
      </c>
      <c r="I94" s="38">
        <v>12061</v>
      </c>
      <c r="J94" s="16">
        <v>88</v>
      </c>
      <c r="K94" s="16">
        <v>11848</v>
      </c>
      <c r="L94" s="16">
        <v>125</v>
      </c>
      <c r="N94" s="38">
        <v>16932</v>
      </c>
      <c r="O94" s="16">
        <v>864</v>
      </c>
      <c r="P94" s="16">
        <v>15612</v>
      </c>
      <c r="Q94" s="16">
        <v>456</v>
      </c>
      <c r="S94" s="38">
        <v>3515</v>
      </c>
      <c r="T94" s="16">
        <v>477</v>
      </c>
      <c r="U94" s="16">
        <v>2874</v>
      </c>
      <c r="V94" s="16">
        <v>163</v>
      </c>
      <c r="X94" s="16">
        <v>7015</v>
      </c>
      <c r="Y94" s="16">
        <v>58</v>
      </c>
      <c r="Z94" s="16">
        <v>6892</v>
      </c>
      <c r="AA94" s="16">
        <v>65</v>
      </c>
      <c r="AC94" s="38">
        <v>10530</v>
      </c>
      <c r="AD94" s="16">
        <v>535</v>
      </c>
      <c r="AE94" s="16">
        <v>9766</v>
      </c>
      <c r="AF94" s="16">
        <v>228</v>
      </c>
      <c r="AH94" s="38">
        <v>1356</v>
      </c>
      <c r="AI94" s="16">
        <v>299</v>
      </c>
      <c r="AJ94" s="16">
        <v>889</v>
      </c>
      <c r="AK94" s="16">
        <v>168</v>
      </c>
      <c r="AM94" s="38">
        <v>5046</v>
      </c>
      <c r="AN94" s="16">
        <v>30</v>
      </c>
      <c r="AO94" s="16">
        <v>4956</v>
      </c>
      <c r="AP94" s="16">
        <v>60</v>
      </c>
      <c r="AR94" s="38">
        <v>6402</v>
      </c>
      <c r="AS94" s="16">
        <v>329</v>
      </c>
      <c r="AT94" s="16">
        <v>5845</v>
      </c>
      <c r="AU94" s="16">
        <v>228</v>
      </c>
      <c r="AW94" s="3" t="s">
        <v>134</v>
      </c>
      <c r="AX94" s="19">
        <f>Sources!$H$12</f>
        <v>2019</v>
      </c>
      <c r="AY94" s="3" t="str">
        <f>Sources!$G$12</f>
        <v>HIES</v>
      </c>
      <c r="AZ94" s="3" t="s">
        <v>141</v>
      </c>
    </row>
    <row r="95" spans="2:52" x14ac:dyDescent="0.2">
      <c r="B95" s="3" t="s">
        <v>115</v>
      </c>
      <c r="C95" s="3" t="s">
        <v>107</v>
      </c>
      <c r="D95" s="4">
        <v>223</v>
      </c>
      <c r="E95" s="3">
        <v>102</v>
      </c>
      <c r="F95" s="3">
        <v>0</v>
      </c>
      <c r="G95" s="3">
        <v>121</v>
      </c>
      <c r="I95" s="38">
        <v>258</v>
      </c>
      <c r="J95" s="16">
        <v>0</v>
      </c>
      <c r="K95" s="16">
        <v>258</v>
      </c>
      <c r="L95" s="16">
        <v>0</v>
      </c>
      <c r="N95" s="38">
        <v>481</v>
      </c>
      <c r="O95" s="16">
        <v>102</v>
      </c>
      <c r="P95" s="16">
        <v>258</v>
      </c>
      <c r="Q95" s="16">
        <v>121</v>
      </c>
      <c r="S95" s="38">
        <v>74</v>
      </c>
      <c r="T95" s="16">
        <v>20</v>
      </c>
      <c r="U95" s="16">
        <v>0</v>
      </c>
      <c r="V95" s="16">
        <v>54</v>
      </c>
      <c r="X95" s="16">
        <v>136</v>
      </c>
      <c r="Y95" s="16">
        <v>0</v>
      </c>
      <c r="Z95" s="16">
        <v>136</v>
      </c>
      <c r="AA95" s="16">
        <v>0</v>
      </c>
      <c r="AC95" s="38">
        <v>210</v>
      </c>
      <c r="AD95" s="16">
        <v>20</v>
      </c>
      <c r="AE95" s="16">
        <v>136</v>
      </c>
      <c r="AF95" s="16">
        <v>54</v>
      </c>
      <c r="AH95" s="38">
        <v>149</v>
      </c>
      <c r="AI95" s="16">
        <v>83</v>
      </c>
      <c r="AJ95" s="16">
        <v>0</v>
      </c>
      <c r="AK95" s="16">
        <v>67</v>
      </c>
      <c r="AM95" s="38">
        <v>122</v>
      </c>
      <c r="AN95" s="16">
        <v>0</v>
      </c>
      <c r="AO95" s="16">
        <v>122</v>
      </c>
      <c r="AP95" s="16">
        <v>0</v>
      </c>
      <c r="AR95" s="38">
        <v>271</v>
      </c>
      <c r="AS95" s="16">
        <v>83</v>
      </c>
      <c r="AT95" s="16">
        <v>122</v>
      </c>
      <c r="AU95" s="16">
        <v>67</v>
      </c>
      <c r="AW95" s="3" t="s">
        <v>134</v>
      </c>
      <c r="AX95" s="19">
        <f>Sources!$H$12</f>
        <v>2019</v>
      </c>
      <c r="AY95" s="3" t="str">
        <f>Sources!$G$12</f>
        <v>HIES</v>
      </c>
      <c r="AZ95" s="3" t="s">
        <v>141</v>
      </c>
    </row>
    <row r="96" spans="2:52" x14ac:dyDescent="0.2">
      <c r="B96" s="3" t="s">
        <v>115</v>
      </c>
      <c r="C96" s="3" t="s">
        <v>10</v>
      </c>
      <c r="D96" s="4">
        <v>5123</v>
      </c>
      <c r="E96" s="3">
        <v>1827</v>
      </c>
      <c r="F96" s="3">
        <v>314</v>
      </c>
      <c r="G96" s="3">
        <v>2982</v>
      </c>
      <c r="I96" s="38">
        <v>931</v>
      </c>
      <c r="J96" s="16">
        <v>12</v>
      </c>
      <c r="K96" s="16">
        <v>918</v>
      </c>
      <c r="L96" s="16">
        <v>0</v>
      </c>
      <c r="N96" s="38">
        <v>6054</v>
      </c>
      <c r="O96" s="16">
        <v>1839</v>
      </c>
      <c r="P96" s="16">
        <v>1232</v>
      </c>
      <c r="Q96" s="16">
        <v>2982</v>
      </c>
      <c r="S96" s="38">
        <v>2738</v>
      </c>
      <c r="T96" s="16">
        <v>952</v>
      </c>
      <c r="U96" s="16">
        <v>239</v>
      </c>
      <c r="V96" s="16">
        <v>1548</v>
      </c>
      <c r="X96" s="16">
        <v>463</v>
      </c>
      <c r="Y96" s="16">
        <v>12</v>
      </c>
      <c r="Z96" s="16">
        <v>450</v>
      </c>
      <c r="AA96" s="16">
        <v>0</v>
      </c>
      <c r="AC96" s="38">
        <v>3201</v>
      </c>
      <c r="AD96" s="16">
        <v>964</v>
      </c>
      <c r="AE96" s="16">
        <v>689</v>
      </c>
      <c r="AF96" s="16">
        <v>1548</v>
      </c>
      <c r="AH96" s="38">
        <v>2385</v>
      </c>
      <c r="AI96" s="16">
        <v>876</v>
      </c>
      <c r="AJ96" s="16">
        <v>75</v>
      </c>
      <c r="AK96" s="16">
        <v>1434</v>
      </c>
      <c r="AM96" s="38">
        <v>468</v>
      </c>
      <c r="AN96" s="16">
        <v>0</v>
      </c>
      <c r="AO96" s="16">
        <v>468</v>
      </c>
      <c r="AP96" s="16">
        <v>0</v>
      </c>
      <c r="AR96" s="38">
        <v>2853</v>
      </c>
      <c r="AS96" s="16">
        <v>876</v>
      </c>
      <c r="AT96" s="16">
        <v>543</v>
      </c>
      <c r="AU96" s="16">
        <v>1434</v>
      </c>
      <c r="AW96" s="3" t="s">
        <v>134</v>
      </c>
      <c r="AX96" s="19">
        <f>Sources!$H$12</f>
        <v>2019</v>
      </c>
      <c r="AY96" s="3" t="str">
        <f>Sources!$G$12</f>
        <v>HIES</v>
      </c>
      <c r="AZ96" s="3" t="s">
        <v>141</v>
      </c>
    </row>
    <row r="97" spans="2:52" x14ac:dyDescent="0.2">
      <c r="B97" s="3" t="s">
        <v>115</v>
      </c>
      <c r="C97" s="3" t="s">
        <v>11</v>
      </c>
      <c r="D97" s="4">
        <v>1706</v>
      </c>
      <c r="E97" s="3">
        <v>305</v>
      </c>
      <c r="F97" s="3">
        <v>689</v>
      </c>
      <c r="G97" s="3">
        <v>712</v>
      </c>
      <c r="I97" s="38">
        <v>0</v>
      </c>
      <c r="J97" s="16">
        <v>0</v>
      </c>
      <c r="K97" s="16">
        <v>0</v>
      </c>
      <c r="L97" s="16">
        <v>0</v>
      </c>
      <c r="N97" s="38">
        <v>1706</v>
      </c>
      <c r="O97" s="16">
        <v>305</v>
      </c>
      <c r="P97" s="16">
        <v>689</v>
      </c>
      <c r="Q97" s="16">
        <v>712</v>
      </c>
      <c r="S97" s="38">
        <v>1015</v>
      </c>
      <c r="T97" s="16">
        <v>150</v>
      </c>
      <c r="U97" s="16">
        <v>416</v>
      </c>
      <c r="V97" s="16">
        <v>449</v>
      </c>
      <c r="X97" s="16">
        <v>0</v>
      </c>
      <c r="Y97" s="16">
        <v>0</v>
      </c>
      <c r="Z97" s="16">
        <v>0</v>
      </c>
      <c r="AA97" s="16">
        <v>0</v>
      </c>
      <c r="AC97" s="38">
        <v>1015</v>
      </c>
      <c r="AD97" s="16">
        <v>150</v>
      </c>
      <c r="AE97" s="16">
        <v>416</v>
      </c>
      <c r="AF97" s="16">
        <v>449</v>
      </c>
      <c r="AH97" s="38">
        <v>691</v>
      </c>
      <c r="AI97" s="16">
        <v>154</v>
      </c>
      <c r="AJ97" s="16">
        <v>273</v>
      </c>
      <c r="AK97" s="16">
        <v>263</v>
      </c>
      <c r="AM97" s="38">
        <v>0</v>
      </c>
      <c r="AN97" s="16">
        <v>0</v>
      </c>
      <c r="AO97" s="16">
        <v>0</v>
      </c>
      <c r="AP97" s="16">
        <v>0</v>
      </c>
      <c r="AR97" s="38">
        <v>691</v>
      </c>
      <c r="AS97" s="16">
        <v>154</v>
      </c>
      <c r="AT97" s="16">
        <v>273</v>
      </c>
      <c r="AU97" s="16">
        <v>263</v>
      </c>
      <c r="AW97" s="3" t="s">
        <v>134</v>
      </c>
      <c r="AX97" s="19">
        <f>Sources!$H$12</f>
        <v>2019</v>
      </c>
      <c r="AY97" s="3" t="str">
        <f>Sources!$G$12</f>
        <v>HIES</v>
      </c>
      <c r="AZ97" s="3" t="s">
        <v>141</v>
      </c>
    </row>
    <row r="98" spans="2:52" x14ac:dyDescent="0.2">
      <c r="AW98" s="3" t="s">
        <v>173</v>
      </c>
    </row>
    <row r="99" spans="2:52" x14ac:dyDescent="0.2">
      <c r="B99" s="3" t="s">
        <v>116</v>
      </c>
      <c r="C99" s="3" t="s">
        <v>1</v>
      </c>
      <c r="D99" s="4">
        <v>3173924</v>
      </c>
      <c r="E99" s="3">
        <v>628481</v>
      </c>
      <c r="F99" s="3">
        <v>262307</v>
      </c>
      <c r="G99" s="3">
        <v>2283135</v>
      </c>
      <c r="I99" s="38">
        <v>335337</v>
      </c>
      <c r="J99" s="16">
        <v>521</v>
      </c>
      <c r="K99" s="16">
        <v>332796</v>
      </c>
      <c r="L99" s="16">
        <v>2020</v>
      </c>
      <c r="N99" s="38">
        <v>3509261</v>
      </c>
      <c r="O99" s="16">
        <v>629002</v>
      </c>
      <c r="P99" s="16">
        <v>595103</v>
      </c>
      <c r="Q99" s="16">
        <v>2285155</v>
      </c>
      <c r="S99" s="38">
        <v>1636831</v>
      </c>
      <c r="T99" s="16">
        <v>332869</v>
      </c>
      <c r="U99" s="16">
        <v>144135</v>
      </c>
      <c r="V99" s="16">
        <v>1159827</v>
      </c>
      <c r="X99" s="16">
        <v>194352</v>
      </c>
      <c r="Y99" s="16">
        <v>521</v>
      </c>
      <c r="Z99" s="16">
        <v>192842</v>
      </c>
      <c r="AA99" s="16">
        <v>989</v>
      </c>
      <c r="AC99" s="38">
        <v>1831183</v>
      </c>
      <c r="AD99" s="16">
        <v>333390</v>
      </c>
      <c r="AE99" s="16">
        <v>336977</v>
      </c>
      <c r="AF99" s="16">
        <v>1160816</v>
      </c>
      <c r="AH99" s="38">
        <v>1537092</v>
      </c>
      <c r="AI99" s="16">
        <v>295612</v>
      </c>
      <c r="AJ99" s="16">
        <v>118172</v>
      </c>
      <c r="AK99" s="16">
        <v>1123308</v>
      </c>
      <c r="AM99" s="38">
        <v>140986</v>
      </c>
      <c r="AN99" s="16">
        <v>0</v>
      </c>
      <c r="AO99" s="16">
        <v>139954</v>
      </c>
      <c r="AP99" s="16">
        <v>1032</v>
      </c>
      <c r="AR99" s="38">
        <v>1678078</v>
      </c>
      <c r="AS99" s="16">
        <v>295612</v>
      </c>
      <c r="AT99" s="16">
        <v>258126</v>
      </c>
      <c r="AU99" s="16">
        <v>1124340</v>
      </c>
      <c r="AW99" s="3" t="s">
        <v>134</v>
      </c>
      <c r="AX99" s="19">
        <f>Sources!$H$14</f>
        <v>2022</v>
      </c>
      <c r="AY99" s="3" t="str">
        <f>Sources!$G$14</f>
        <v>LFS</v>
      </c>
      <c r="AZ99" s="3" t="s">
        <v>140</v>
      </c>
    </row>
    <row r="100" spans="2:52" x14ac:dyDescent="0.2">
      <c r="B100" s="3" t="s">
        <v>116</v>
      </c>
      <c r="C100" s="3" t="s">
        <v>8</v>
      </c>
      <c r="D100" s="4">
        <v>541711</v>
      </c>
      <c r="E100" s="3">
        <v>122592</v>
      </c>
      <c r="F100" s="3">
        <v>228028</v>
      </c>
      <c r="G100" s="3">
        <v>191090</v>
      </c>
      <c r="I100" s="38">
        <v>288221</v>
      </c>
      <c r="J100" s="16">
        <v>521</v>
      </c>
      <c r="K100" s="16">
        <v>285680</v>
      </c>
      <c r="L100" s="16">
        <v>2020</v>
      </c>
      <c r="N100" s="38">
        <v>829932</v>
      </c>
      <c r="O100" s="16">
        <v>123113</v>
      </c>
      <c r="P100" s="16">
        <v>513708</v>
      </c>
      <c r="Q100" s="16">
        <v>193110</v>
      </c>
      <c r="S100" s="38">
        <v>357503</v>
      </c>
      <c r="T100" s="16">
        <v>88945</v>
      </c>
      <c r="U100" s="16">
        <v>131887</v>
      </c>
      <c r="V100" s="16">
        <v>136672</v>
      </c>
      <c r="X100" s="16">
        <v>173459</v>
      </c>
      <c r="Y100" s="16">
        <v>521</v>
      </c>
      <c r="Z100" s="16">
        <v>171950</v>
      </c>
      <c r="AA100" s="16">
        <v>989</v>
      </c>
      <c r="AC100" s="38">
        <v>530962</v>
      </c>
      <c r="AD100" s="16">
        <v>89466</v>
      </c>
      <c r="AE100" s="16">
        <v>303837</v>
      </c>
      <c r="AF100" s="16">
        <v>137661</v>
      </c>
      <c r="AH100" s="38">
        <v>184207</v>
      </c>
      <c r="AI100" s="16">
        <v>33648</v>
      </c>
      <c r="AJ100" s="16">
        <v>96141</v>
      </c>
      <c r="AK100" s="16">
        <v>54418</v>
      </c>
      <c r="AM100" s="38">
        <v>114762</v>
      </c>
      <c r="AN100" s="16">
        <v>0</v>
      </c>
      <c r="AO100" s="16">
        <v>113730</v>
      </c>
      <c r="AP100" s="16">
        <v>1032</v>
      </c>
      <c r="AR100" s="38">
        <v>298969</v>
      </c>
      <c r="AS100" s="16">
        <v>33648</v>
      </c>
      <c r="AT100" s="16">
        <v>209871</v>
      </c>
      <c r="AU100" s="16">
        <v>55450</v>
      </c>
      <c r="AW100" s="3" t="s">
        <v>134</v>
      </c>
      <c r="AX100" s="19">
        <f>Sources!$H$14</f>
        <v>2022</v>
      </c>
      <c r="AY100" s="3" t="str">
        <f>Sources!$G$14</f>
        <v>LFS</v>
      </c>
      <c r="AZ100" s="3" t="s">
        <v>140</v>
      </c>
    </row>
    <row r="101" spans="2:52" x14ac:dyDescent="0.2">
      <c r="B101" s="3" t="s">
        <v>116</v>
      </c>
      <c r="C101" s="3" t="s">
        <v>107</v>
      </c>
      <c r="D101" s="4">
        <v>21301</v>
      </c>
      <c r="E101" s="3">
        <v>12456</v>
      </c>
      <c r="F101" s="3">
        <v>0</v>
      </c>
      <c r="G101" s="3">
        <v>8845</v>
      </c>
      <c r="I101" s="38">
        <v>10507</v>
      </c>
      <c r="J101" s="16">
        <v>0</v>
      </c>
      <c r="K101" s="16">
        <v>10507</v>
      </c>
      <c r="L101" s="16">
        <v>0</v>
      </c>
      <c r="N101" s="38">
        <v>31808</v>
      </c>
      <c r="O101" s="16">
        <v>12456</v>
      </c>
      <c r="P101" s="16">
        <v>10507</v>
      </c>
      <c r="Q101" s="16">
        <v>8845</v>
      </c>
      <c r="S101" s="38">
        <v>12807</v>
      </c>
      <c r="T101" s="16">
        <v>7071</v>
      </c>
      <c r="U101" s="16">
        <v>0</v>
      </c>
      <c r="V101" s="16">
        <v>5736</v>
      </c>
      <c r="X101" s="16">
        <v>8384</v>
      </c>
      <c r="Y101" s="16">
        <v>0</v>
      </c>
      <c r="Z101" s="16">
        <v>8384</v>
      </c>
      <c r="AA101" s="16">
        <v>0</v>
      </c>
      <c r="AC101" s="38">
        <v>21191</v>
      </c>
      <c r="AD101" s="16">
        <v>7071</v>
      </c>
      <c r="AE101" s="16">
        <v>8384</v>
      </c>
      <c r="AF101" s="16">
        <v>5736</v>
      </c>
      <c r="AH101" s="38">
        <v>8493</v>
      </c>
      <c r="AI101" s="16">
        <v>5384</v>
      </c>
      <c r="AJ101" s="16">
        <v>0</v>
      </c>
      <c r="AK101" s="16">
        <v>3109</v>
      </c>
      <c r="AM101" s="38">
        <v>2123</v>
      </c>
      <c r="AN101" s="16">
        <v>0</v>
      </c>
      <c r="AO101" s="16">
        <v>2123</v>
      </c>
      <c r="AP101" s="16">
        <v>0</v>
      </c>
      <c r="AR101" s="38">
        <v>10616</v>
      </c>
      <c r="AS101" s="16">
        <v>5384</v>
      </c>
      <c r="AT101" s="16">
        <v>2123</v>
      </c>
      <c r="AU101" s="16">
        <v>3109</v>
      </c>
      <c r="AW101" s="3" t="s">
        <v>134</v>
      </c>
      <c r="AX101" s="19">
        <f>Sources!$H$14</f>
        <v>2022</v>
      </c>
      <c r="AY101" s="3" t="str">
        <f>Sources!$G$14</f>
        <v>LFS</v>
      </c>
      <c r="AZ101" s="3" t="s">
        <v>140</v>
      </c>
    </row>
    <row r="102" spans="2:52" x14ac:dyDescent="0.2">
      <c r="B102" s="3" t="s">
        <v>116</v>
      </c>
      <c r="C102" s="3" t="s">
        <v>10</v>
      </c>
      <c r="D102" s="4">
        <v>1835197</v>
      </c>
      <c r="E102" s="3">
        <v>299295</v>
      </c>
      <c r="F102" s="3">
        <v>0</v>
      </c>
      <c r="G102" s="3">
        <v>1535902</v>
      </c>
      <c r="I102" s="38">
        <v>36610</v>
      </c>
      <c r="J102" s="16">
        <v>0</v>
      </c>
      <c r="K102" s="16">
        <v>36610</v>
      </c>
      <c r="L102" s="16">
        <v>0</v>
      </c>
      <c r="N102" s="38">
        <v>1871807</v>
      </c>
      <c r="O102" s="16">
        <v>299295</v>
      </c>
      <c r="P102" s="16">
        <v>36610</v>
      </c>
      <c r="Q102" s="16">
        <v>1535902</v>
      </c>
      <c r="S102" s="38">
        <v>922994</v>
      </c>
      <c r="T102" s="16">
        <v>156757</v>
      </c>
      <c r="U102" s="16">
        <v>0</v>
      </c>
      <c r="V102" s="16">
        <v>766237</v>
      </c>
      <c r="X102" s="16">
        <v>12508</v>
      </c>
      <c r="Y102" s="16">
        <v>0</v>
      </c>
      <c r="Z102" s="16">
        <v>12508</v>
      </c>
      <c r="AA102" s="16">
        <v>0</v>
      </c>
      <c r="AC102" s="38">
        <v>935502</v>
      </c>
      <c r="AD102" s="16">
        <v>156757</v>
      </c>
      <c r="AE102" s="16">
        <v>12508</v>
      </c>
      <c r="AF102" s="16">
        <v>766237</v>
      </c>
      <c r="AH102" s="38">
        <v>912203</v>
      </c>
      <c r="AI102" s="16">
        <v>142537</v>
      </c>
      <c r="AJ102" s="16">
        <v>0</v>
      </c>
      <c r="AK102" s="16">
        <v>769665</v>
      </c>
      <c r="AM102" s="38">
        <v>24101</v>
      </c>
      <c r="AN102" s="16">
        <v>0</v>
      </c>
      <c r="AO102" s="16">
        <v>24101</v>
      </c>
      <c r="AP102" s="16">
        <v>0</v>
      </c>
      <c r="AR102" s="38">
        <v>936304</v>
      </c>
      <c r="AS102" s="16">
        <v>142537</v>
      </c>
      <c r="AT102" s="16">
        <v>24101</v>
      </c>
      <c r="AU102" s="16">
        <v>769665</v>
      </c>
      <c r="AW102" s="3" t="s">
        <v>134</v>
      </c>
      <c r="AX102" s="19">
        <f>Sources!$H$14</f>
        <v>2022</v>
      </c>
      <c r="AY102" s="3" t="str">
        <f>Sources!$G$14</f>
        <v>LFS</v>
      </c>
      <c r="AZ102" s="3" t="s">
        <v>140</v>
      </c>
    </row>
    <row r="103" spans="2:52" x14ac:dyDescent="0.2">
      <c r="B103" s="3" t="s">
        <v>116</v>
      </c>
      <c r="C103" s="3" t="s">
        <v>11</v>
      </c>
      <c r="D103" s="4">
        <v>775715</v>
      </c>
      <c r="E103" s="3">
        <v>194139</v>
      </c>
      <c r="F103" s="3">
        <v>34279</v>
      </c>
      <c r="G103" s="3">
        <v>547298</v>
      </c>
      <c r="I103" s="38">
        <v>0</v>
      </c>
      <c r="J103" s="16">
        <v>0</v>
      </c>
      <c r="K103" s="16">
        <v>0</v>
      </c>
      <c r="L103" s="16">
        <v>0</v>
      </c>
      <c r="N103" s="38">
        <v>775715</v>
      </c>
      <c r="O103" s="16">
        <v>194139</v>
      </c>
      <c r="P103" s="16">
        <v>34279</v>
      </c>
      <c r="Q103" s="16">
        <v>547298</v>
      </c>
      <c r="S103" s="38">
        <v>343526</v>
      </c>
      <c r="T103" s="16">
        <v>80096</v>
      </c>
      <c r="U103" s="16">
        <v>12248</v>
      </c>
      <c r="V103" s="16">
        <v>251183</v>
      </c>
      <c r="X103" s="16">
        <v>0</v>
      </c>
      <c r="Y103" s="16">
        <v>0</v>
      </c>
      <c r="Z103" s="16">
        <v>0</v>
      </c>
      <c r="AA103" s="16">
        <v>0</v>
      </c>
      <c r="AC103" s="38">
        <v>343526</v>
      </c>
      <c r="AD103" s="16">
        <v>80096</v>
      </c>
      <c r="AE103" s="16">
        <v>12248</v>
      </c>
      <c r="AF103" s="16">
        <v>251183</v>
      </c>
      <c r="AH103" s="38">
        <v>432189</v>
      </c>
      <c r="AI103" s="16">
        <v>114043</v>
      </c>
      <c r="AJ103" s="16">
        <v>22031</v>
      </c>
      <c r="AK103" s="16">
        <v>296115</v>
      </c>
      <c r="AM103" s="38">
        <v>0</v>
      </c>
      <c r="AN103" s="16">
        <v>0</v>
      </c>
      <c r="AO103" s="16">
        <v>0</v>
      </c>
      <c r="AP103" s="16">
        <v>0</v>
      </c>
      <c r="AR103" s="38">
        <v>432189</v>
      </c>
      <c r="AS103" s="16">
        <v>114043</v>
      </c>
      <c r="AT103" s="16">
        <v>22031</v>
      </c>
      <c r="AU103" s="16">
        <v>296115</v>
      </c>
      <c r="AW103" s="3" t="s">
        <v>134</v>
      </c>
      <c r="AX103" s="19">
        <f>Sources!$H$14</f>
        <v>2022</v>
      </c>
      <c r="AY103" s="3" t="str">
        <f>Sources!$G$14</f>
        <v>LFS</v>
      </c>
      <c r="AZ103" s="3" t="s">
        <v>140</v>
      </c>
    </row>
    <row r="104" spans="2:52" x14ac:dyDescent="0.2">
      <c r="AW104" s="3" t="s">
        <v>173</v>
      </c>
    </row>
    <row r="105" spans="2:52" x14ac:dyDescent="0.2">
      <c r="B105" s="3" t="s">
        <v>116</v>
      </c>
      <c r="C105" s="3" t="s">
        <v>1</v>
      </c>
      <c r="D105" s="4">
        <v>2139793</v>
      </c>
      <c r="E105" s="3">
        <v>627578</v>
      </c>
      <c r="F105" s="3">
        <v>262164</v>
      </c>
      <c r="G105" s="3">
        <v>1250051</v>
      </c>
      <c r="I105" s="38">
        <v>335337</v>
      </c>
      <c r="J105" s="16">
        <v>521</v>
      </c>
      <c r="K105" s="16">
        <v>332796</v>
      </c>
      <c r="L105" s="16">
        <v>2020</v>
      </c>
      <c r="N105" s="38">
        <v>2475130</v>
      </c>
      <c r="O105" s="16">
        <v>628099</v>
      </c>
      <c r="P105" s="16">
        <v>594960</v>
      </c>
      <c r="Q105" s="16">
        <v>1252071</v>
      </c>
      <c r="S105" s="38">
        <v>1149350</v>
      </c>
      <c r="T105" s="16">
        <v>332869</v>
      </c>
      <c r="U105" s="16">
        <v>143992</v>
      </c>
      <c r="V105" s="16">
        <v>672489</v>
      </c>
      <c r="X105" s="16">
        <v>194352</v>
      </c>
      <c r="Y105" s="16">
        <v>521</v>
      </c>
      <c r="Z105" s="16">
        <v>192842</v>
      </c>
      <c r="AA105" s="16">
        <v>989</v>
      </c>
      <c r="AC105" s="38">
        <v>1343702</v>
      </c>
      <c r="AD105" s="16">
        <v>333390</v>
      </c>
      <c r="AE105" s="16">
        <v>336834</v>
      </c>
      <c r="AF105" s="16">
        <v>673478</v>
      </c>
      <c r="AH105" s="38">
        <v>990442</v>
      </c>
      <c r="AI105" s="16">
        <v>294708</v>
      </c>
      <c r="AJ105" s="16">
        <v>118172</v>
      </c>
      <c r="AK105" s="16">
        <v>577562</v>
      </c>
      <c r="AM105" s="38">
        <v>140986</v>
      </c>
      <c r="AN105" s="16">
        <v>0</v>
      </c>
      <c r="AO105" s="16">
        <v>139954</v>
      </c>
      <c r="AP105" s="16">
        <v>1032</v>
      </c>
      <c r="AR105" s="38">
        <v>1131428</v>
      </c>
      <c r="AS105" s="16">
        <v>294708</v>
      </c>
      <c r="AT105" s="16">
        <v>258126</v>
      </c>
      <c r="AU105" s="16">
        <v>578594</v>
      </c>
      <c r="AW105" s="3" t="s">
        <v>134</v>
      </c>
      <c r="AX105" s="19">
        <f>Sources!$H$14</f>
        <v>2022</v>
      </c>
      <c r="AY105" s="3" t="str">
        <f>Sources!$G$14</f>
        <v>LFS</v>
      </c>
      <c r="AZ105" s="3" t="s">
        <v>141</v>
      </c>
    </row>
    <row r="106" spans="2:52" x14ac:dyDescent="0.2">
      <c r="B106" s="3" t="s">
        <v>116</v>
      </c>
      <c r="C106" s="3" t="s">
        <v>8</v>
      </c>
      <c r="D106" s="4">
        <v>541711</v>
      </c>
      <c r="E106" s="3">
        <v>122592</v>
      </c>
      <c r="F106" s="3">
        <v>228028</v>
      </c>
      <c r="G106" s="3">
        <v>191090</v>
      </c>
      <c r="I106" s="38">
        <v>288221</v>
      </c>
      <c r="J106" s="16">
        <v>521</v>
      </c>
      <c r="K106" s="16">
        <v>285680</v>
      </c>
      <c r="L106" s="16">
        <v>2020</v>
      </c>
      <c r="N106" s="38">
        <v>829932</v>
      </c>
      <c r="O106" s="16">
        <v>123113</v>
      </c>
      <c r="P106" s="16">
        <v>513708</v>
      </c>
      <c r="Q106" s="16">
        <v>193110</v>
      </c>
      <c r="S106" s="38">
        <v>357503</v>
      </c>
      <c r="T106" s="16">
        <v>88945</v>
      </c>
      <c r="U106" s="16">
        <v>131887</v>
      </c>
      <c r="V106" s="16">
        <v>136672</v>
      </c>
      <c r="X106" s="16">
        <v>173459</v>
      </c>
      <c r="Y106" s="16">
        <v>521</v>
      </c>
      <c r="Z106" s="16">
        <v>171950</v>
      </c>
      <c r="AA106" s="16">
        <v>989</v>
      </c>
      <c r="AC106" s="38">
        <v>530962</v>
      </c>
      <c r="AD106" s="16">
        <v>89466</v>
      </c>
      <c r="AE106" s="16">
        <v>303837</v>
      </c>
      <c r="AF106" s="16">
        <v>137661</v>
      </c>
      <c r="AH106" s="38">
        <v>184207</v>
      </c>
      <c r="AI106" s="16">
        <v>33648</v>
      </c>
      <c r="AJ106" s="16">
        <v>96141</v>
      </c>
      <c r="AK106" s="16">
        <v>54418</v>
      </c>
      <c r="AM106" s="38">
        <v>114762</v>
      </c>
      <c r="AN106" s="16">
        <v>0</v>
      </c>
      <c r="AO106" s="16">
        <v>113730</v>
      </c>
      <c r="AP106" s="16">
        <v>1032</v>
      </c>
      <c r="AR106" s="38">
        <v>298969</v>
      </c>
      <c r="AS106" s="16">
        <v>33648</v>
      </c>
      <c r="AT106" s="16">
        <v>209871</v>
      </c>
      <c r="AU106" s="16">
        <v>55450</v>
      </c>
      <c r="AW106" s="3" t="s">
        <v>134</v>
      </c>
      <c r="AX106" s="19">
        <f>Sources!$H$14</f>
        <v>2022</v>
      </c>
      <c r="AY106" s="3" t="str">
        <f>Sources!$G$14</f>
        <v>LFS</v>
      </c>
      <c r="AZ106" s="3" t="s">
        <v>141</v>
      </c>
    </row>
    <row r="107" spans="2:52" x14ac:dyDescent="0.2">
      <c r="B107" s="3" t="s">
        <v>116</v>
      </c>
      <c r="C107" s="3" t="s">
        <v>107</v>
      </c>
      <c r="D107" s="4">
        <v>21301</v>
      </c>
      <c r="E107" s="3">
        <v>12456</v>
      </c>
      <c r="F107" s="3">
        <v>0</v>
      </c>
      <c r="G107" s="3">
        <v>8845</v>
      </c>
      <c r="I107" s="38">
        <v>10507</v>
      </c>
      <c r="J107" s="16">
        <v>0</v>
      </c>
      <c r="K107" s="16">
        <v>10507</v>
      </c>
      <c r="L107" s="16">
        <v>0</v>
      </c>
      <c r="N107" s="38">
        <v>31808</v>
      </c>
      <c r="O107" s="16">
        <v>12456</v>
      </c>
      <c r="P107" s="16">
        <v>10507</v>
      </c>
      <c r="Q107" s="16">
        <v>8845</v>
      </c>
      <c r="S107" s="38">
        <v>12807</v>
      </c>
      <c r="T107" s="16">
        <v>7071</v>
      </c>
      <c r="U107" s="16">
        <v>0</v>
      </c>
      <c r="V107" s="16">
        <v>5736</v>
      </c>
      <c r="X107" s="16">
        <v>8384</v>
      </c>
      <c r="Y107" s="16">
        <v>0</v>
      </c>
      <c r="Z107" s="16">
        <v>8384</v>
      </c>
      <c r="AA107" s="16">
        <v>0</v>
      </c>
      <c r="AC107" s="38">
        <v>21191</v>
      </c>
      <c r="AD107" s="16">
        <v>7071</v>
      </c>
      <c r="AE107" s="16">
        <v>8384</v>
      </c>
      <c r="AF107" s="16">
        <v>5736</v>
      </c>
      <c r="AH107" s="38">
        <v>8493</v>
      </c>
      <c r="AI107" s="16">
        <v>5384</v>
      </c>
      <c r="AJ107" s="16">
        <v>0</v>
      </c>
      <c r="AK107" s="16">
        <v>3109</v>
      </c>
      <c r="AM107" s="38">
        <v>2123</v>
      </c>
      <c r="AN107" s="16">
        <v>0</v>
      </c>
      <c r="AO107" s="16">
        <v>2123</v>
      </c>
      <c r="AP107" s="16">
        <v>0</v>
      </c>
      <c r="AR107" s="38">
        <v>10616</v>
      </c>
      <c r="AS107" s="16">
        <v>5384</v>
      </c>
      <c r="AT107" s="16">
        <v>2123</v>
      </c>
      <c r="AU107" s="16">
        <v>3109</v>
      </c>
      <c r="AW107" s="3" t="s">
        <v>134</v>
      </c>
      <c r="AX107" s="19">
        <f>Sources!$H$14</f>
        <v>2022</v>
      </c>
      <c r="AY107" s="3" t="str">
        <f>Sources!$G$14</f>
        <v>LFS</v>
      </c>
      <c r="AZ107" s="3" t="s">
        <v>141</v>
      </c>
    </row>
    <row r="108" spans="2:52" x14ac:dyDescent="0.2">
      <c r="B108" s="3" t="s">
        <v>116</v>
      </c>
      <c r="C108" s="3" t="s">
        <v>10</v>
      </c>
      <c r="D108" s="4">
        <v>803942</v>
      </c>
      <c r="E108" s="3">
        <v>299295</v>
      </c>
      <c r="F108" s="3">
        <v>0</v>
      </c>
      <c r="G108" s="3">
        <v>504647</v>
      </c>
      <c r="I108" s="38">
        <v>36610</v>
      </c>
      <c r="J108" s="16">
        <v>0</v>
      </c>
      <c r="K108" s="16">
        <v>36610</v>
      </c>
      <c r="L108" s="16">
        <v>0</v>
      </c>
      <c r="N108" s="38">
        <v>840552</v>
      </c>
      <c r="O108" s="16">
        <v>299295</v>
      </c>
      <c r="P108" s="16">
        <v>36610</v>
      </c>
      <c r="Q108" s="16">
        <v>504647</v>
      </c>
      <c r="S108" s="38">
        <v>435971</v>
      </c>
      <c r="T108" s="16">
        <v>156757</v>
      </c>
      <c r="U108" s="16">
        <v>0</v>
      </c>
      <c r="V108" s="16">
        <v>279214</v>
      </c>
      <c r="X108" s="16">
        <v>12508</v>
      </c>
      <c r="Y108" s="16">
        <v>0</v>
      </c>
      <c r="Z108" s="16">
        <v>12508</v>
      </c>
      <c r="AA108" s="16">
        <v>0</v>
      </c>
      <c r="AC108" s="38">
        <v>448479</v>
      </c>
      <c r="AD108" s="16">
        <v>156757</v>
      </c>
      <c r="AE108" s="16">
        <v>12508</v>
      </c>
      <c r="AF108" s="16">
        <v>279214</v>
      </c>
      <c r="AH108" s="38">
        <v>367971</v>
      </c>
      <c r="AI108" s="16">
        <v>142537</v>
      </c>
      <c r="AJ108" s="16">
        <v>0</v>
      </c>
      <c r="AK108" s="16">
        <v>225433</v>
      </c>
      <c r="AM108" s="38">
        <v>24101</v>
      </c>
      <c r="AN108" s="16">
        <v>0</v>
      </c>
      <c r="AO108" s="16">
        <v>24101</v>
      </c>
      <c r="AP108" s="16">
        <v>0</v>
      </c>
      <c r="AR108" s="38">
        <v>392072</v>
      </c>
      <c r="AS108" s="16">
        <v>142537</v>
      </c>
      <c r="AT108" s="16">
        <v>24101</v>
      </c>
      <c r="AU108" s="16">
        <v>225433</v>
      </c>
      <c r="AW108" s="3" t="s">
        <v>134</v>
      </c>
      <c r="AX108" s="19">
        <f>Sources!$H$14</f>
        <v>2022</v>
      </c>
      <c r="AY108" s="3" t="str">
        <f>Sources!$G$14</f>
        <v>LFS</v>
      </c>
      <c r="AZ108" s="3" t="s">
        <v>141</v>
      </c>
    </row>
    <row r="109" spans="2:52" x14ac:dyDescent="0.2">
      <c r="B109" s="3" t="s">
        <v>116</v>
      </c>
      <c r="C109" s="3" t="s">
        <v>11</v>
      </c>
      <c r="D109" s="4">
        <v>772840</v>
      </c>
      <c r="E109" s="3">
        <v>193235</v>
      </c>
      <c r="F109" s="3">
        <v>34136</v>
      </c>
      <c r="G109" s="3">
        <v>545469</v>
      </c>
      <c r="I109" s="38">
        <v>0</v>
      </c>
      <c r="J109" s="16">
        <v>0</v>
      </c>
      <c r="K109" s="16">
        <v>0</v>
      </c>
      <c r="L109" s="16">
        <v>0</v>
      </c>
      <c r="N109" s="38">
        <v>772840</v>
      </c>
      <c r="O109" s="16">
        <v>193235</v>
      </c>
      <c r="P109" s="16">
        <v>34136</v>
      </c>
      <c r="Q109" s="16">
        <v>545469</v>
      </c>
      <c r="S109" s="38">
        <v>343069</v>
      </c>
      <c r="T109" s="16">
        <v>80096</v>
      </c>
      <c r="U109" s="16">
        <v>12105</v>
      </c>
      <c r="V109" s="16">
        <v>250868</v>
      </c>
      <c r="X109" s="16">
        <v>0</v>
      </c>
      <c r="Y109" s="16">
        <v>0</v>
      </c>
      <c r="Z109" s="16">
        <v>0</v>
      </c>
      <c r="AA109" s="16">
        <v>0</v>
      </c>
      <c r="AC109" s="38">
        <v>343069</v>
      </c>
      <c r="AD109" s="16">
        <v>80096</v>
      </c>
      <c r="AE109" s="16">
        <v>12105</v>
      </c>
      <c r="AF109" s="16">
        <v>250868</v>
      </c>
      <c r="AH109" s="38">
        <v>429771</v>
      </c>
      <c r="AI109" s="16">
        <v>113139</v>
      </c>
      <c r="AJ109" s="16">
        <v>22031</v>
      </c>
      <c r="AK109" s="16">
        <v>294601</v>
      </c>
      <c r="AM109" s="38">
        <v>0</v>
      </c>
      <c r="AN109" s="16">
        <v>0</v>
      </c>
      <c r="AO109" s="16">
        <v>0</v>
      </c>
      <c r="AP109" s="16">
        <v>0</v>
      </c>
      <c r="AR109" s="38">
        <v>429771</v>
      </c>
      <c r="AS109" s="16">
        <v>113139</v>
      </c>
      <c r="AT109" s="16">
        <v>22031</v>
      </c>
      <c r="AU109" s="16">
        <v>294601</v>
      </c>
      <c r="AW109" s="3" t="s">
        <v>134</v>
      </c>
      <c r="AX109" s="19">
        <f>Sources!$H$14</f>
        <v>2022</v>
      </c>
      <c r="AY109" s="3" t="str">
        <f>Sources!$G$14</f>
        <v>LFS</v>
      </c>
      <c r="AZ109" s="3" t="s">
        <v>141</v>
      </c>
    </row>
    <row r="110" spans="2:52" x14ac:dyDescent="0.2">
      <c r="AW110" s="3" t="s">
        <v>173</v>
      </c>
    </row>
    <row r="111" spans="2:52" x14ac:dyDescent="0.2">
      <c r="B111" s="3" t="s">
        <v>117</v>
      </c>
      <c r="C111" s="3" t="s">
        <v>1</v>
      </c>
      <c r="D111" s="4">
        <v>92827</v>
      </c>
      <c r="E111" s="3">
        <v>28794</v>
      </c>
      <c r="F111" s="3">
        <v>34938</v>
      </c>
      <c r="G111" s="3">
        <v>29095</v>
      </c>
      <c r="I111" s="38">
        <v>99977</v>
      </c>
      <c r="J111" s="16">
        <v>357</v>
      </c>
      <c r="K111" s="16">
        <v>91299</v>
      </c>
      <c r="L111" s="16">
        <v>8321</v>
      </c>
      <c r="N111" s="38">
        <v>192804</v>
      </c>
      <c r="O111" s="16">
        <v>29151</v>
      </c>
      <c r="P111" s="16">
        <v>126237</v>
      </c>
      <c r="Q111" s="16">
        <v>37416</v>
      </c>
      <c r="S111" s="38">
        <v>49886</v>
      </c>
      <c r="T111" s="16">
        <v>15216</v>
      </c>
      <c r="U111" s="16">
        <v>23678</v>
      </c>
      <c r="V111" s="16">
        <v>10992</v>
      </c>
      <c r="X111" s="16">
        <v>60405</v>
      </c>
      <c r="Y111" s="16">
        <v>237</v>
      </c>
      <c r="Z111" s="16">
        <v>54481</v>
      </c>
      <c r="AA111" s="16">
        <v>5687</v>
      </c>
      <c r="AC111" s="38">
        <v>110291</v>
      </c>
      <c r="AD111" s="16">
        <v>15453</v>
      </c>
      <c r="AE111" s="16">
        <v>78159</v>
      </c>
      <c r="AF111" s="16">
        <v>16679</v>
      </c>
      <c r="AH111" s="38">
        <v>42942</v>
      </c>
      <c r="AI111" s="16">
        <v>13579</v>
      </c>
      <c r="AJ111" s="16">
        <v>11260</v>
      </c>
      <c r="AK111" s="16">
        <v>18103</v>
      </c>
      <c r="AM111" s="38">
        <v>39572</v>
      </c>
      <c r="AN111" s="16">
        <v>121</v>
      </c>
      <c r="AO111" s="16">
        <v>36817</v>
      </c>
      <c r="AP111" s="16">
        <v>2634</v>
      </c>
      <c r="AR111" s="38">
        <v>82514</v>
      </c>
      <c r="AS111" s="16">
        <v>13700</v>
      </c>
      <c r="AT111" s="16">
        <v>48077</v>
      </c>
      <c r="AU111" s="16">
        <v>20737</v>
      </c>
      <c r="AW111" s="3" t="s">
        <v>136</v>
      </c>
      <c r="AX111" s="19">
        <f>Sources!$H$15</f>
        <v>2019</v>
      </c>
      <c r="AY111" s="3" t="str">
        <f>Sources!$G$15</f>
        <v>HIES</v>
      </c>
      <c r="AZ111" s="3" t="s">
        <v>140</v>
      </c>
    </row>
    <row r="112" spans="2:52" x14ac:dyDescent="0.2">
      <c r="B112" s="3" t="s">
        <v>117</v>
      </c>
      <c r="C112" s="3" t="s">
        <v>8</v>
      </c>
      <c r="D112" s="4">
        <v>43319</v>
      </c>
      <c r="E112" s="3">
        <v>4266</v>
      </c>
      <c r="F112" s="3">
        <v>32034</v>
      </c>
      <c r="G112" s="3">
        <v>7020</v>
      </c>
      <c r="I112" s="38">
        <v>93804</v>
      </c>
      <c r="J112" s="16">
        <v>357</v>
      </c>
      <c r="K112" s="16">
        <v>85125</v>
      </c>
      <c r="L112" s="16">
        <v>8321</v>
      </c>
      <c r="N112" s="38">
        <v>137123</v>
      </c>
      <c r="O112" s="16">
        <v>4623</v>
      </c>
      <c r="P112" s="16">
        <v>117159</v>
      </c>
      <c r="Q112" s="16">
        <v>15341</v>
      </c>
      <c r="S112" s="38">
        <v>28048</v>
      </c>
      <c r="T112" s="16">
        <v>3438</v>
      </c>
      <c r="U112" s="16">
        <v>21308</v>
      </c>
      <c r="V112" s="16">
        <v>3303</v>
      </c>
      <c r="X112" s="16">
        <v>55404</v>
      </c>
      <c r="Y112" s="16">
        <v>237</v>
      </c>
      <c r="Z112" s="16">
        <v>49480</v>
      </c>
      <c r="AA112" s="16">
        <v>5687</v>
      </c>
      <c r="AC112" s="38">
        <v>83452</v>
      </c>
      <c r="AD112" s="16">
        <v>3675</v>
      </c>
      <c r="AE112" s="16">
        <v>70788</v>
      </c>
      <c r="AF112" s="16">
        <v>8990</v>
      </c>
      <c r="AH112" s="38">
        <v>15271</v>
      </c>
      <c r="AI112" s="16">
        <v>828</v>
      </c>
      <c r="AJ112" s="16">
        <v>10727</v>
      </c>
      <c r="AK112" s="16">
        <v>3717</v>
      </c>
      <c r="AM112" s="38">
        <v>38400</v>
      </c>
      <c r="AN112" s="16">
        <v>121</v>
      </c>
      <c r="AO112" s="16">
        <v>35645</v>
      </c>
      <c r="AP112" s="16">
        <v>2634</v>
      </c>
      <c r="AR112" s="38">
        <v>53671</v>
      </c>
      <c r="AS112" s="16">
        <v>949</v>
      </c>
      <c r="AT112" s="16">
        <v>46372</v>
      </c>
      <c r="AU112" s="16">
        <v>6351</v>
      </c>
      <c r="AW112" s="3" t="s">
        <v>136</v>
      </c>
      <c r="AX112" s="19">
        <f>Sources!$H$15</f>
        <v>2019</v>
      </c>
      <c r="AY112" s="3" t="str">
        <f>Sources!$G$15</f>
        <v>HIES</v>
      </c>
      <c r="AZ112" s="3" t="s">
        <v>140</v>
      </c>
    </row>
    <row r="113" spans="2:52" x14ac:dyDescent="0.2">
      <c r="B113" s="3" t="s">
        <v>117</v>
      </c>
      <c r="C113" s="3" t="s">
        <v>107</v>
      </c>
      <c r="D113" s="4">
        <v>5860</v>
      </c>
      <c r="E113" s="3">
        <v>5060</v>
      </c>
      <c r="F113" s="3">
        <v>0</v>
      </c>
      <c r="G113" s="3">
        <v>800</v>
      </c>
      <c r="I113" s="38">
        <v>0</v>
      </c>
      <c r="J113" s="16">
        <v>0</v>
      </c>
      <c r="K113" s="16">
        <v>0</v>
      </c>
      <c r="L113" s="16">
        <v>0</v>
      </c>
      <c r="N113" s="38">
        <v>5860</v>
      </c>
      <c r="O113" s="16">
        <v>5060</v>
      </c>
      <c r="P113" s="16">
        <v>0</v>
      </c>
      <c r="Q113" s="16">
        <v>800</v>
      </c>
      <c r="S113" s="38">
        <v>5027</v>
      </c>
      <c r="T113" s="16">
        <v>4388</v>
      </c>
      <c r="U113" s="16">
        <v>0</v>
      </c>
      <c r="V113" s="16">
        <v>639</v>
      </c>
      <c r="X113" s="16">
        <v>0</v>
      </c>
      <c r="Y113" s="16">
        <v>0</v>
      </c>
      <c r="Z113" s="16">
        <v>0</v>
      </c>
      <c r="AA113" s="16">
        <v>0</v>
      </c>
      <c r="AC113" s="38">
        <v>5027</v>
      </c>
      <c r="AD113" s="16">
        <v>4388</v>
      </c>
      <c r="AE113" s="16">
        <v>0</v>
      </c>
      <c r="AF113" s="16">
        <v>639</v>
      </c>
      <c r="AH113" s="38">
        <v>833</v>
      </c>
      <c r="AI113" s="16">
        <v>672</v>
      </c>
      <c r="AJ113" s="16">
        <v>0</v>
      </c>
      <c r="AK113" s="16">
        <v>161</v>
      </c>
      <c r="AM113" s="38">
        <v>0</v>
      </c>
      <c r="AN113" s="16">
        <v>0</v>
      </c>
      <c r="AO113" s="16">
        <v>0</v>
      </c>
      <c r="AP113" s="16">
        <v>0</v>
      </c>
      <c r="AR113" s="38">
        <v>833</v>
      </c>
      <c r="AS113" s="16">
        <v>672</v>
      </c>
      <c r="AT113" s="16">
        <v>0</v>
      </c>
      <c r="AU113" s="16">
        <v>161</v>
      </c>
      <c r="AW113" s="3" t="s">
        <v>136</v>
      </c>
      <c r="AX113" s="19">
        <f>Sources!$H$15</f>
        <v>2019</v>
      </c>
      <c r="AY113" s="3" t="str">
        <f>Sources!$G$15</f>
        <v>HIES</v>
      </c>
      <c r="AZ113" s="3" t="s">
        <v>140</v>
      </c>
    </row>
    <row r="114" spans="2:52" x14ac:dyDescent="0.2">
      <c r="B114" s="3" t="s">
        <v>117</v>
      </c>
      <c r="C114" s="3" t="s">
        <v>10</v>
      </c>
      <c r="D114" s="4">
        <v>40167</v>
      </c>
      <c r="E114" s="3">
        <v>18402</v>
      </c>
      <c r="F114" s="3">
        <v>1438</v>
      </c>
      <c r="G114" s="3">
        <v>20327</v>
      </c>
      <c r="I114" s="38">
        <v>6173</v>
      </c>
      <c r="J114" s="16">
        <v>0</v>
      </c>
      <c r="K114" s="16">
        <v>6173</v>
      </c>
      <c r="L114" s="16">
        <v>0</v>
      </c>
      <c r="N114" s="38">
        <v>46340</v>
      </c>
      <c r="O114" s="16">
        <v>18402</v>
      </c>
      <c r="P114" s="16">
        <v>7611</v>
      </c>
      <c r="Q114" s="16">
        <v>20327</v>
      </c>
      <c r="S114" s="38">
        <v>14905</v>
      </c>
      <c r="T114" s="16">
        <v>6959</v>
      </c>
      <c r="U114" s="16">
        <v>1332</v>
      </c>
      <c r="V114" s="16">
        <v>6614</v>
      </c>
      <c r="X114" s="16">
        <v>5001</v>
      </c>
      <c r="Y114" s="16">
        <v>0</v>
      </c>
      <c r="Z114" s="16">
        <v>5001</v>
      </c>
      <c r="AA114" s="16">
        <v>0</v>
      </c>
      <c r="AC114" s="38">
        <v>19906</v>
      </c>
      <c r="AD114" s="16">
        <v>6959</v>
      </c>
      <c r="AE114" s="16">
        <v>6333</v>
      </c>
      <c r="AF114" s="16">
        <v>6614</v>
      </c>
      <c r="AH114" s="38">
        <v>25262</v>
      </c>
      <c r="AI114" s="16">
        <v>11443</v>
      </c>
      <c r="AJ114" s="16">
        <v>106</v>
      </c>
      <c r="AK114" s="16">
        <v>13713</v>
      </c>
      <c r="AM114" s="38">
        <v>1172</v>
      </c>
      <c r="AN114" s="16">
        <v>0</v>
      </c>
      <c r="AO114" s="16">
        <v>1172</v>
      </c>
      <c r="AP114" s="16">
        <v>0</v>
      </c>
      <c r="AR114" s="38">
        <v>26434</v>
      </c>
      <c r="AS114" s="16">
        <v>11443</v>
      </c>
      <c r="AT114" s="16">
        <v>1278</v>
      </c>
      <c r="AU114" s="16">
        <v>13713</v>
      </c>
      <c r="AW114" s="3" t="s">
        <v>136</v>
      </c>
      <c r="AX114" s="19">
        <f>Sources!$H$15</f>
        <v>2019</v>
      </c>
      <c r="AY114" s="3" t="str">
        <f>Sources!$G$15</f>
        <v>HIES</v>
      </c>
      <c r="AZ114" s="3" t="s">
        <v>140</v>
      </c>
    </row>
    <row r="115" spans="2:52" x14ac:dyDescent="0.2">
      <c r="B115" s="3" t="s">
        <v>117</v>
      </c>
      <c r="C115" s="3" t="s">
        <v>11</v>
      </c>
      <c r="D115" s="4">
        <v>3480</v>
      </c>
      <c r="E115" s="3">
        <v>1067</v>
      </c>
      <c r="F115" s="3">
        <v>1466</v>
      </c>
      <c r="G115" s="3">
        <v>948</v>
      </c>
      <c r="I115" s="38">
        <v>0</v>
      </c>
      <c r="J115" s="16">
        <v>0</v>
      </c>
      <c r="K115" s="16">
        <v>0</v>
      </c>
      <c r="L115" s="16">
        <v>0</v>
      </c>
      <c r="N115" s="38">
        <v>3480</v>
      </c>
      <c r="O115" s="16">
        <v>1067</v>
      </c>
      <c r="P115" s="16">
        <v>1466</v>
      </c>
      <c r="Q115" s="16">
        <v>948</v>
      </c>
      <c r="S115" s="38">
        <v>1905</v>
      </c>
      <c r="T115" s="16">
        <v>431</v>
      </c>
      <c r="U115" s="16">
        <v>1038</v>
      </c>
      <c r="V115" s="16">
        <v>436</v>
      </c>
      <c r="X115" s="16">
        <v>0</v>
      </c>
      <c r="Y115" s="16">
        <v>0</v>
      </c>
      <c r="Z115" s="16">
        <v>0</v>
      </c>
      <c r="AA115" s="16">
        <v>0</v>
      </c>
      <c r="AC115" s="38">
        <v>1905</v>
      </c>
      <c r="AD115" s="16">
        <v>431</v>
      </c>
      <c r="AE115" s="16">
        <v>1038</v>
      </c>
      <c r="AF115" s="16">
        <v>436</v>
      </c>
      <c r="AH115" s="38">
        <v>1575</v>
      </c>
      <c r="AI115" s="16">
        <v>636</v>
      </c>
      <c r="AJ115" s="16">
        <v>427</v>
      </c>
      <c r="AK115" s="16">
        <v>512</v>
      </c>
      <c r="AM115" s="38">
        <v>0</v>
      </c>
      <c r="AN115" s="16">
        <v>0</v>
      </c>
      <c r="AO115" s="16">
        <v>0</v>
      </c>
      <c r="AP115" s="16">
        <v>0</v>
      </c>
      <c r="AR115" s="38">
        <v>1575</v>
      </c>
      <c r="AS115" s="16">
        <v>636</v>
      </c>
      <c r="AT115" s="16">
        <v>427</v>
      </c>
      <c r="AU115" s="16">
        <v>512</v>
      </c>
      <c r="AW115" s="3" t="s">
        <v>136</v>
      </c>
      <c r="AX115" s="19">
        <f>Sources!$H$15</f>
        <v>2019</v>
      </c>
      <c r="AY115" s="3" t="str">
        <f>Sources!$G$15</f>
        <v>HIES</v>
      </c>
      <c r="AZ115" s="3" t="s">
        <v>140</v>
      </c>
    </row>
    <row r="116" spans="2:52" x14ac:dyDescent="0.2">
      <c r="AW116" s="3" t="s">
        <v>173</v>
      </c>
    </row>
    <row r="117" spans="2:52" x14ac:dyDescent="0.2">
      <c r="B117" s="3" t="s">
        <v>117</v>
      </c>
      <c r="C117" s="3" t="s">
        <v>1</v>
      </c>
      <c r="D117" s="4">
        <v>80211</v>
      </c>
      <c r="E117" s="3">
        <v>38037</v>
      </c>
      <c r="F117" s="3">
        <v>38486</v>
      </c>
      <c r="G117" s="3">
        <v>3688</v>
      </c>
      <c r="I117" s="38">
        <v>100933</v>
      </c>
      <c r="J117" s="16">
        <v>363</v>
      </c>
      <c r="K117" s="16">
        <v>100440</v>
      </c>
      <c r="L117" s="16">
        <v>130</v>
      </c>
      <c r="N117" s="38">
        <v>181144</v>
      </c>
      <c r="O117" s="16">
        <v>38400</v>
      </c>
      <c r="P117" s="16">
        <v>138926</v>
      </c>
      <c r="Q117" s="16">
        <v>3818</v>
      </c>
      <c r="S117" s="38">
        <v>46290</v>
      </c>
      <c r="T117" s="16">
        <v>19472</v>
      </c>
      <c r="U117" s="16">
        <v>26157</v>
      </c>
      <c r="V117" s="16">
        <v>661</v>
      </c>
      <c r="X117" s="16">
        <v>61136</v>
      </c>
      <c r="Y117" s="16">
        <v>242</v>
      </c>
      <c r="Z117" s="16">
        <v>60895</v>
      </c>
      <c r="AA117" s="16">
        <v>0</v>
      </c>
      <c r="AC117" s="38">
        <v>107426</v>
      </c>
      <c r="AD117" s="16">
        <v>19714</v>
      </c>
      <c r="AE117" s="16">
        <v>87052</v>
      </c>
      <c r="AF117" s="16">
        <v>661</v>
      </c>
      <c r="AH117" s="38">
        <v>33921</v>
      </c>
      <c r="AI117" s="16">
        <v>18565</v>
      </c>
      <c r="AJ117" s="16">
        <v>12329</v>
      </c>
      <c r="AK117" s="16">
        <v>3027</v>
      </c>
      <c r="AM117" s="38">
        <v>39797</v>
      </c>
      <c r="AN117" s="16">
        <v>121</v>
      </c>
      <c r="AO117" s="16">
        <v>39546</v>
      </c>
      <c r="AP117" s="16">
        <v>130</v>
      </c>
      <c r="AR117" s="38">
        <v>73718</v>
      </c>
      <c r="AS117" s="16">
        <v>18686</v>
      </c>
      <c r="AT117" s="16">
        <v>51875</v>
      </c>
      <c r="AU117" s="16">
        <v>3157</v>
      </c>
      <c r="AW117" s="3" t="s">
        <v>136</v>
      </c>
      <c r="AX117" s="19">
        <f>Sources!$H$15</f>
        <v>2019</v>
      </c>
      <c r="AY117" s="3" t="str">
        <f>Sources!$G$15</f>
        <v>HIES</v>
      </c>
      <c r="AZ117" s="3" t="s">
        <v>141</v>
      </c>
    </row>
    <row r="118" spans="2:52" x14ac:dyDescent="0.2">
      <c r="B118" s="3" t="s">
        <v>117</v>
      </c>
      <c r="C118" s="3" t="s">
        <v>8</v>
      </c>
      <c r="D118" s="4">
        <v>43319</v>
      </c>
      <c r="E118" s="3">
        <v>5311</v>
      </c>
      <c r="F118" s="3">
        <v>34614</v>
      </c>
      <c r="G118" s="3">
        <v>3394</v>
      </c>
      <c r="I118" s="38">
        <v>93804</v>
      </c>
      <c r="J118" s="16">
        <v>363</v>
      </c>
      <c r="K118" s="16">
        <v>93311</v>
      </c>
      <c r="L118" s="16">
        <v>130</v>
      </c>
      <c r="N118" s="38">
        <v>137123</v>
      </c>
      <c r="O118" s="16">
        <v>5674</v>
      </c>
      <c r="P118" s="16">
        <v>127925</v>
      </c>
      <c r="Q118" s="16">
        <v>3524</v>
      </c>
      <c r="S118" s="38">
        <v>28048</v>
      </c>
      <c r="T118" s="16">
        <v>4345</v>
      </c>
      <c r="U118" s="16">
        <v>23072</v>
      </c>
      <c r="V118" s="16">
        <v>631</v>
      </c>
      <c r="X118" s="16">
        <v>55404</v>
      </c>
      <c r="Y118" s="16">
        <v>242</v>
      </c>
      <c r="Z118" s="16">
        <v>55162</v>
      </c>
      <c r="AA118" s="16">
        <v>0</v>
      </c>
      <c r="AC118" s="38">
        <v>83452</v>
      </c>
      <c r="AD118" s="16">
        <v>4587</v>
      </c>
      <c r="AE118" s="16">
        <v>78234</v>
      </c>
      <c r="AF118" s="16">
        <v>631</v>
      </c>
      <c r="AH118" s="38">
        <v>15271</v>
      </c>
      <c r="AI118" s="16">
        <v>966</v>
      </c>
      <c r="AJ118" s="16">
        <v>11542</v>
      </c>
      <c r="AK118" s="16">
        <v>2764</v>
      </c>
      <c r="AM118" s="38">
        <v>38400</v>
      </c>
      <c r="AN118" s="16">
        <v>121</v>
      </c>
      <c r="AO118" s="16">
        <v>38150</v>
      </c>
      <c r="AP118" s="16">
        <v>130</v>
      </c>
      <c r="AR118" s="38">
        <v>53671</v>
      </c>
      <c r="AS118" s="16">
        <v>1087</v>
      </c>
      <c r="AT118" s="16">
        <v>49692</v>
      </c>
      <c r="AU118" s="16">
        <v>2894</v>
      </c>
      <c r="AW118" s="3" t="s">
        <v>136</v>
      </c>
      <c r="AX118" s="19">
        <f>Sources!$H$15</f>
        <v>2019</v>
      </c>
      <c r="AY118" s="3" t="str">
        <f>Sources!$G$15</f>
        <v>HIES</v>
      </c>
      <c r="AZ118" s="3" t="s">
        <v>141</v>
      </c>
    </row>
    <row r="119" spans="2:52" x14ac:dyDescent="0.2">
      <c r="B119" s="3" t="s">
        <v>117</v>
      </c>
      <c r="C119" s="3" t="s">
        <v>107</v>
      </c>
      <c r="D119" s="4">
        <v>5860</v>
      </c>
      <c r="E119" s="3">
        <v>5860</v>
      </c>
      <c r="F119" s="3">
        <v>0</v>
      </c>
      <c r="G119" s="3">
        <v>0</v>
      </c>
      <c r="I119" s="38">
        <v>0</v>
      </c>
      <c r="J119" s="16">
        <v>0</v>
      </c>
      <c r="K119" s="16">
        <v>0</v>
      </c>
      <c r="L119" s="16">
        <v>0</v>
      </c>
      <c r="N119" s="38">
        <v>5860</v>
      </c>
      <c r="O119" s="16">
        <v>5860</v>
      </c>
      <c r="P119" s="16">
        <v>0</v>
      </c>
      <c r="Q119" s="16">
        <v>0</v>
      </c>
      <c r="S119" s="38">
        <v>5027</v>
      </c>
      <c r="T119" s="16">
        <v>5027</v>
      </c>
      <c r="U119" s="16">
        <v>0</v>
      </c>
      <c r="V119" s="16">
        <v>0</v>
      </c>
      <c r="X119" s="16">
        <v>0</v>
      </c>
      <c r="Y119" s="16">
        <v>0</v>
      </c>
      <c r="Z119" s="16">
        <v>0</v>
      </c>
      <c r="AA119" s="16">
        <v>0</v>
      </c>
      <c r="AC119" s="38">
        <v>5027</v>
      </c>
      <c r="AD119" s="16">
        <v>5027</v>
      </c>
      <c r="AE119" s="16">
        <v>0</v>
      </c>
      <c r="AF119" s="16">
        <v>0</v>
      </c>
      <c r="AH119" s="38">
        <v>833</v>
      </c>
      <c r="AI119" s="16">
        <v>833</v>
      </c>
      <c r="AJ119" s="16">
        <v>0</v>
      </c>
      <c r="AK119" s="16">
        <v>0</v>
      </c>
      <c r="AM119" s="38">
        <v>0</v>
      </c>
      <c r="AN119" s="16">
        <v>0</v>
      </c>
      <c r="AO119" s="16">
        <v>0</v>
      </c>
      <c r="AP119" s="16">
        <v>0</v>
      </c>
      <c r="AR119" s="38">
        <v>833</v>
      </c>
      <c r="AS119" s="16">
        <v>833</v>
      </c>
      <c r="AT119" s="16">
        <v>0</v>
      </c>
      <c r="AU119" s="16">
        <v>0</v>
      </c>
      <c r="AW119" s="3" t="s">
        <v>136</v>
      </c>
      <c r="AX119" s="19">
        <f>Sources!$H$15</f>
        <v>2019</v>
      </c>
      <c r="AY119" s="3" t="str">
        <f>Sources!$G$15</f>
        <v>HIES</v>
      </c>
      <c r="AZ119" s="3" t="s">
        <v>141</v>
      </c>
    </row>
    <row r="120" spans="2:52" x14ac:dyDescent="0.2">
      <c r="B120" s="3" t="s">
        <v>117</v>
      </c>
      <c r="C120" s="3" t="s">
        <v>10</v>
      </c>
      <c r="D120" s="4">
        <v>27550</v>
      </c>
      <c r="E120" s="3">
        <v>25213</v>
      </c>
      <c r="F120" s="3">
        <v>2058</v>
      </c>
      <c r="G120" s="3">
        <v>279</v>
      </c>
      <c r="I120" s="38">
        <v>7129</v>
      </c>
      <c r="J120" s="16">
        <v>0</v>
      </c>
      <c r="K120" s="16">
        <v>7129</v>
      </c>
      <c r="L120" s="16">
        <v>0</v>
      </c>
      <c r="N120" s="38">
        <v>34679</v>
      </c>
      <c r="O120" s="16">
        <v>25213</v>
      </c>
      <c r="P120" s="16">
        <v>9187</v>
      </c>
      <c r="Q120" s="16">
        <v>279</v>
      </c>
      <c r="S120" s="38">
        <v>11310</v>
      </c>
      <c r="T120" s="16">
        <v>9436</v>
      </c>
      <c r="U120" s="16">
        <v>1844</v>
      </c>
      <c r="V120" s="16">
        <v>30</v>
      </c>
      <c r="X120" s="16">
        <v>5733</v>
      </c>
      <c r="Y120" s="16">
        <v>0</v>
      </c>
      <c r="Z120" s="16">
        <v>5733</v>
      </c>
      <c r="AA120" s="16">
        <v>0</v>
      </c>
      <c r="AC120" s="38">
        <v>17043</v>
      </c>
      <c r="AD120" s="16">
        <v>9436</v>
      </c>
      <c r="AE120" s="16">
        <v>7577</v>
      </c>
      <c r="AF120" s="16">
        <v>30</v>
      </c>
      <c r="AH120" s="38">
        <v>16241</v>
      </c>
      <c r="AI120" s="16">
        <v>15778</v>
      </c>
      <c r="AJ120" s="16">
        <v>214</v>
      </c>
      <c r="AK120" s="16">
        <v>249</v>
      </c>
      <c r="AM120" s="38">
        <v>1396</v>
      </c>
      <c r="AN120" s="16">
        <v>0</v>
      </c>
      <c r="AO120" s="16">
        <v>1396</v>
      </c>
      <c r="AP120" s="16">
        <v>0</v>
      </c>
      <c r="AR120" s="38">
        <v>17637</v>
      </c>
      <c r="AS120" s="16">
        <v>15778</v>
      </c>
      <c r="AT120" s="16">
        <v>1610</v>
      </c>
      <c r="AU120" s="16">
        <v>249</v>
      </c>
      <c r="AW120" s="3" t="s">
        <v>136</v>
      </c>
      <c r="AX120" s="19">
        <f>Sources!$H$15</f>
        <v>2019</v>
      </c>
      <c r="AY120" s="3" t="str">
        <f>Sources!$G$15</f>
        <v>HIES</v>
      </c>
      <c r="AZ120" s="3" t="s">
        <v>141</v>
      </c>
    </row>
    <row r="121" spans="2:52" x14ac:dyDescent="0.2">
      <c r="B121" s="3" t="s">
        <v>117</v>
      </c>
      <c r="C121" s="3" t="s">
        <v>11</v>
      </c>
      <c r="D121" s="4">
        <v>3480</v>
      </c>
      <c r="E121" s="3">
        <v>1652</v>
      </c>
      <c r="F121" s="3">
        <v>1814</v>
      </c>
      <c r="G121" s="3">
        <v>14</v>
      </c>
      <c r="I121" s="38">
        <v>0</v>
      </c>
      <c r="J121" s="16">
        <v>0</v>
      </c>
      <c r="K121" s="16">
        <v>0</v>
      </c>
      <c r="L121" s="16">
        <v>0</v>
      </c>
      <c r="N121" s="38">
        <v>3480</v>
      </c>
      <c r="O121" s="16">
        <v>1652</v>
      </c>
      <c r="P121" s="16">
        <v>1814</v>
      </c>
      <c r="Q121" s="16">
        <v>14</v>
      </c>
      <c r="S121" s="38">
        <v>1905</v>
      </c>
      <c r="T121" s="16">
        <v>664</v>
      </c>
      <c r="U121" s="16">
        <v>1241</v>
      </c>
      <c r="V121" s="16">
        <v>0</v>
      </c>
      <c r="X121" s="16">
        <v>0</v>
      </c>
      <c r="Y121" s="16">
        <v>0</v>
      </c>
      <c r="Z121" s="16">
        <v>0</v>
      </c>
      <c r="AA121" s="16">
        <v>0</v>
      </c>
      <c r="AC121" s="38">
        <v>1905</v>
      </c>
      <c r="AD121" s="16">
        <v>664</v>
      </c>
      <c r="AE121" s="16">
        <v>1241</v>
      </c>
      <c r="AF121" s="16">
        <v>0</v>
      </c>
      <c r="AH121" s="38">
        <v>1575</v>
      </c>
      <c r="AI121" s="16">
        <v>988</v>
      </c>
      <c r="AJ121" s="16">
        <v>573</v>
      </c>
      <c r="AK121" s="16">
        <v>14</v>
      </c>
      <c r="AM121" s="38">
        <v>0</v>
      </c>
      <c r="AN121" s="16">
        <v>0</v>
      </c>
      <c r="AO121" s="16">
        <v>0</v>
      </c>
      <c r="AP121" s="16">
        <v>0</v>
      </c>
      <c r="AR121" s="38">
        <v>1575</v>
      </c>
      <c r="AS121" s="16">
        <v>988</v>
      </c>
      <c r="AT121" s="16">
        <v>573</v>
      </c>
      <c r="AU121" s="16">
        <v>14</v>
      </c>
      <c r="AW121" s="3" t="s">
        <v>136</v>
      </c>
      <c r="AX121" s="19">
        <f>Sources!$H$15</f>
        <v>2019</v>
      </c>
      <c r="AY121" s="3" t="str">
        <f>Sources!$G$15</f>
        <v>HIES</v>
      </c>
      <c r="AZ121" s="3" t="s">
        <v>141</v>
      </c>
    </row>
    <row r="122" spans="2:52" x14ac:dyDescent="0.2">
      <c r="AW122" s="3" t="s">
        <v>173</v>
      </c>
    </row>
    <row r="123" spans="2:52" x14ac:dyDescent="0.2">
      <c r="B123" s="3" t="s">
        <v>118</v>
      </c>
      <c r="C123" s="3" t="s">
        <v>1</v>
      </c>
      <c r="D123" s="4">
        <v>3885</v>
      </c>
      <c r="E123" s="3">
        <v>946</v>
      </c>
      <c r="F123" s="3">
        <v>1086</v>
      </c>
      <c r="G123" s="3">
        <v>1853</v>
      </c>
      <c r="I123" s="38">
        <v>12504</v>
      </c>
      <c r="J123" s="16">
        <v>484</v>
      </c>
      <c r="K123" s="16">
        <v>11944</v>
      </c>
      <c r="L123" s="16">
        <v>76</v>
      </c>
      <c r="N123" s="38">
        <v>16389</v>
      </c>
      <c r="O123" s="16">
        <v>1430</v>
      </c>
      <c r="P123" s="16">
        <v>13030</v>
      </c>
      <c r="Q123" s="16">
        <v>1929</v>
      </c>
      <c r="S123" s="38">
        <v>2475</v>
      </c>
      <c r="T123" s="16">
        <v>740</v>
      </c>
      <c r="U123" s="16">
        <v>793</v>
      </c>
      <c r="V123" s="16">
        <v>943</v>
      </c>
      <c r="X123" s="16">
        <v>8752</v>
      </c>
      <c r="Y123" s="16">
        <v>385</v>
      </c>
      <c r="Z123" s="16">
        <v>8300</v>
      </c>
      <c r="AA123" s="16">
        <v>68</v>
      </c>
      <c r="AC123" s="38">
        <v>11227</v>
      </c>
      <c r="AD123" s="16">
        <v>1125</v>
      </c>
      <c r="AE123" s="16">
        <v>9093</v>
      </c>
      <c r="AF123" s="16">
        <v>1011</v>
      </c>
      <c r="AH123" s="38">
        <v>1410</v>
      </c>
      <c r="AI123" s="16">
        <v>206</v>
      </c>
      <c r="AJ123" s="16">
        <v>294</v>
      </c>
      <c r="AK123" s="16">
        <v>910</v>
      </c>
      <c r="AM123" s="38">
        <v>3752</v>
      </c>
      <c r="AN123" s="16">
        <v>99</v>
      </c>
      <c r="AO123" s="16">
        <v>3644</v>
      </c>
      <c r="AP123" s="16">
        <v>9</v>
      </c>
      <c r="AR123" s="38">
        <v>5162</v>
      </c>
      <c r="AS123" s="16">
        <v>305</v>
      </c>
      <c r="AT123" s="16">
        <v>3938</v>
      </c>
      <c r="AU123" s="16">
        <v>919</v>
      </c>
      <c r="AW123" s="3" t="s">
        <v>136</v>
      </c>
      <c r="AX123" s="19">
        <f>Sources!$H$16</f>
        <v>2019</v>
      </c>
      <c r="AY123" s="3" t="str">
        <f>Sources!$G$16</f>
        <v>HIES</v>
      </c>
      <c r="AZ123" s="3" t="s">
        <v>140</v>
      </c>
    </row>
    <row r="124" spans="2:52" x14ac:dyDescent="0.2">
      <c r="B124" s="3" t="s">
        <v>118</v>
      </c>
      <c r="C124" s="3" t="s">
        <v>8</v>
      </c>
      <c r="D124" s="4">
        <v>1393</v>
      </c>
      <c r="E124" s="3">
        <v>353</v>
      </c>
      <c r="F124" s="3">
        <v>918</v>
      </c>
      <c r="G124" s="3">
        <v>122</v>
      </c>
      <c r="I124" s="38">
        <v>12223</v>
      </c>
      <c r="J124" s="16">
        <v>484</v>
      </c>
      <c r="K124" s="16">
        <v>11676</v>
      </c>
      <c r="L124" s="16">
        <v>63</v>
      </c>
      <c r="N124" s="38">
        <v>13616</v>
      </c>
      <c r="O124" s="16">
        <v>837</v>
      </c>
      <c r="P124" s="16">
        <v>12594</v>
      </c>
      <c r="Q124" s="16">
        <v>185</v>
      </c>
      <c r="S124" s="38">
        <v>971</v>
      </c>
      <c r="T124" s="16">
        <v>252</v>
      </c>
      <c r="U124" s="16">
        <v>645</v>
      </c>
      <c r="V124" s="16">
        <v>74</v>
      </c>
      <c r="X124" s="16">
        <v>8549</v>
      </c>
      <c r="Y124" s="16">
        <v>385</v>
      </c>
      <c r="Z124" s="16">
        <v>8110</v>
      </c>
      <c r="AA124" s="16">
        <v>54</v>
      </c>
      <c r="AC124" s="38">
        <v>9520</v>
      </c>
      <c r="AD124" s="16">
        <v>637</v>
      </c>
      <c r="AE124" s="16">
        <v>8755</v>
      </c>
      <c r="AF124" s="16">
        <v>128</v>
      </c>
      <c r="AH124" s="38">
        <v>421</v>
      </c>
      <c r="AI124" s="16">
        <v>102</v>
      </c>
      <c r="AJ124" s="16">
        <v>272</v>
      </c>
      <c r="AK124" s="16">
        <v>47</v>
      </c>
      <c r="AM124" s="38">
        <v>3674</v>
      </c>
      <c r="AN124" s="16">
        <v>99</v>
      </c>
      <c r="AO124" s="16">
        <v>3566</v>
      </c>
      <c r="AP124" s="16">
        <v>9</v>
      </c>
      <c r="AR124" s="38">
        <v>4095</v>
      </c>
      <c r="AS124" s="16">
        <v>201</v>
      </c>
      <c r="AT124" s="16">
        <v>3838</v>
      </c>
      <c r="AU124" s="16">
        <v>56</v>
      </c>
      <c r="AW124" s="3" t="s">
        <v>136</v>
      </c>
      <c r="AX124" s="19">
        <f>Sources!$H$16</f>
        <v>2019</v>
      </c>
      <c r="AY124" s="3" t="str">
        <f>Sources!$G$16</f>
        <v>HIES</v>
      </c>
      <c r="AZ124" s="3" t="s">
        <v>140</v>
      </c>
    </row>
    <row r="125" spans="2:52" x14ac:dyDescent="0.2">
      <c r="B125" s="3" t="s">
        <v>118</v>
      </c>
      <c r="C125" s="3" t="s">
        <v>107</v>
      </c>
      <c r="D125" s="4">
        <v>0</v>
      </c>
      <c r="E125" s="3">
        <v>0</v>
      </c>
      <c r="F125" s="3">
        <v>0</v>
      </c>
      <c r="G125" s="3">
        <v>0</v>
      </c>
      <c r="I125" s="38">
        <v>156</v>
      </c>
      <c r="J125" s="16">
        <v>0</v>
      </c>
      <c r="K125" s="16">
        <v>156</v>
      </c>
      <c r="L125" s="16">
        <v>0</v>
      </c>
      <c r="N125" s="38">
        <v>156</v>
      </c>
      <c r="O125" s="16">
        <v>0</v>
      </c>
      <c r="P125" s="16">
        <v>156</v>
      </c>
      <c r="Q125" s="16">
        <v>0</v>
      </c>
      <c r="S125" s="38">
        <v>0</v>
      </c>
      <c r="T125" s="16">
        <v>0</v>
      </c>
      <c r="U125" s="16">
        <v>0</v>
      </c>
      <c r="V125" s="16">
        <v>0</v>
      </c>
      <c r="X125" s="16">
        <v>80</v>
      </c>
      <c r="Y125" s="16">
        <v>0</v>
      </c>
      <c r="Z125" s="16">
        <v>80</v>
      </c>
      <c r="AA125" s="16">
        <v>0</v>
      </c>
      <c r="AC125" s="38">
        <v>80</v>
      </c>
      <c r="AD125" s="16">
        <v>0</v>
      </c>
      <c r="AE125" s="16">
        <v>80</v>
      </c>
      <c r="AF125" s="16">
        <v>0</v>
      </c>
      <c r="AH125" s="38">
        <v>0</v>
      </c>
      <c r="AI125" s="16">
        <v>0</v>
      </c>
      <c r="AJ125" s="16">
        <v>0</v>
      </c>
      <c r="AK125" s="16">
        <v>0</v>
      </c>
      <c r="AM125" s="38">
        <v>76</v>
      </c>
      <c r="AN125" s="16">
        <v>0</v>
      </c>
      <c r="AO125" s="16">
        <v>76</v>
      </c>
      <c r="AP125" s="16">
        <v>0</v>
      </c>
      <c r="AR125" s="38">
        <v>76</v>
      </c>
      <c r="AS125" s="16">
        <v>0</v>
      </c>
      <c r="AT125" s="16">
        <v>76</v>
      </c>
      <c r="AU125" s="16">
        <v>0</v>
      </c>
      <c r="AW125" s="3" t="s">
        <v>136</v>
      </c>
      <c r="AX125" s="19">
        <f>Sources!$H$16</f>
        <v>2019</v>
      </c>
      <c r="AY125" s="3" t="str">
        <f>Sources!$G$16</f>
        <v>HIES</v>
      </c>
      <c r="AZ125" s="3" t="s">
        <v>140</v>
      </c>
    </row>
    <row r="126" spans="2:52" x14ac:dyDescent="0.2">
      <c r="B126" s="3" t="s">
        <v>118</v>
      </c>
      <c r="C126" s="3" t="s">
        <v>10</v>
      </c>
      <c r="D126" s="4">
        <v>2068</v>
      </c>
      <c r="E126" s="3">
        <v>516</v>
      </c>
      <c r="F126" s="3">
        <v>67</v>
      </c>
      <c r="G126" s="3">
        <v>1485</v>
      </c>
      <c r="I126" s="38">
        <v>126</v>
      </c>
      <c r="J126" s="16">
        <v>0</v>
      </c>
      <c r="K126" s="16">
        <v>112</v>
      </c>
      <c r="L126" s="16">
        <v>13</v>
      </c>
      <c r="N126" s="38">
        <v>2194</v>
      </c>
      <c r="O126" s="16">
        <v>516</v>
      </c>
      <c r="P126" s="16">
        <v>179</v>
      </c>
      <c r="Q126" s="16">
        <v>1498</v>
      </c>
      <c r="S126" s="38">
        <v>1169</v>
      </c>
      <c r="T126" s="16">
        <v>412</v>
      </c>
      <c r="U126" s="16">
        <v>67</v>
      </c>
      <c r="V126" s="16">
        <v>691</v>
      </c>
      <c r="X126" s="16">
        <v>123</v>
      </c>
      <c r="Y126" s="16">
        <v>0</v>
      </c>
      <c r="Z126" s="16">
        <v>110</v>
      </c>
      <c r="AA126" s="16">
        <v>13</v>
      </c>
      <c r="AC126" s="38">
        <v>1292</v>
      </c>
      <c r="AD126" s="16">
        <v>412</v>
      </c>
      <c r="AE126" s="16">
        <v>177</v>
      </c>
      <c r="AF126" s="16">
        <v>704</v>
      </c>
      <c r="AH126" s="38">
        <v>899</v>
      </c>
      <c r="AI126" s="16">
        <v>104</v>
      </c>
      <c r="AJ126" s="16">
        <v>0</v>
      </c>
      <c r="AK126" s="16">
        <v>794</v>
      </c>
      <c r="AM126" s="38">
        <v>2</v>
      </c>
      <c r="AN126" s="16">
        <v>0</v>
      </c>
      <c r="AO126" s="16">
        <v>2</v>
      </c>
      <c r="AP126" s="16">
        <v>0</v>
      </c>
      <c r="AR126" s="38">
        <v>901</v>
      </c>
      <c r="AS126" s="16">
        <v>104</v>
      </c>
      <c r="AT126" s="16">
        <v>2</v>
      </c>
      <c r="AU126" s="16">
        <v>794</v>
      </c>
      <c r="AW126" s="3" t="s">
        <v>136</v>
      </c>
      <c r="AX126" s="19">
        <f>Sources!$H$16</f>
        <v>2019</v>
      </c>
      <c r="AY126" s="3" t="str">
        <f>Sources!$G$16</f>
        <v>HIES</v>
      </c>
      <c r="AZ126" s="3" t="s">
        <v>140</v>
      </c>
    </row>
    <row r="127" spans="2:52" x14ac:dyDescent="0.2">
      <c r="B127" s="3" t="s">
        <v>118</v>
      </c>
      <c r="C127" s="3" t="s">
        <v>11</v>
      </c>
      <c r="D127" s="4">
        <v>424</v>
      </c>
      <c r="E127" s="3">
        <v>76</v>
      </c>
      <c r="F127" s="3">
        <v>102</v>
      </c>
      <c r="G127" s="3">
        <v>246</v>
      </c>
      <c r="I127" s="38">
        <v>0</v>
      </c>
      <c r="J127" s="16">
        <v>0</v>
      </c>
      <c r="K127" s="16">
        <v>0</v>
      </c>
      <c r="L127" s="16">
        <v>0</v>
      </c>
      <c r="N127" s="38">
        <v>424</v>
      </c>
      <c r="O127" s="16">
        <v>76</v>
      </c>
      <c r="P127" s="16">
        <v>102</v>
      </c>
      <c r="Q127" s="16">
        <v>246</v>
      </c>
      <c r="S127" s="38">
        <v>335</v>
      </c>
      <c r="T127" s="16">
        <v>76</v>
      </c>
      <c r="U127" s="16">
        <v>81</v>
      </c>
      <c r="V127" s="16">
        <v>178</v>
      </c>
      <c r="X127" s="16">
        <v>0</v>
      </c>
      <c r="Y127" s="16">
        <v>0</v>
      </c>
      <c r="Z127" s="16">
        <v>0</v>
      </c>
      <c r="AA127" s="16">
        <v>0</v>
      </c>
      <c r="AC127" s="38">
        <v>335</v>
      </c>
      <c r="AD127" s="16">
        <v>76</v>
      </c>
      <c r="AE127" s="16">
        <v>81</v>
      </c>
      <c r="AF127" s="16">
        <v>178</v>
      </c>
      <c r="AH127" s="38">
        <v>90</v>
      </c>
      <c r="AI127" s="16">
        <v>0</v>
      </c>
      <c r="AJ127" s="16">
        <v>21</v>
      </c>
      <c r="AK127" s="16">
        <v>68</v>
      </c>
      <c r="AM127" s="38">
        <v>0</v>
      </c>
      <c r="AN127" s="16">
        <v>0</v>
      </c>
      <c r="AO127" s="16">
        <v>0</v>
      </c>
      <c r="AP127" s="16">
        <v>0</v>
      </c>
      <c r="AR127" s="38">
        <v>90</v>
      </c>
      <c r="AS127" s="16">
        <v>0</v>
      </c>
      <c r="AT127" s="16">
        <v>21</v>
      </c>
      <c r="AU127" s="16">
        <v>68</v>
      </c>
      <c r="AW127" s="3" t="s">
        <v>136</v>
      </c>
      <c r="AX127" s="19">
        <f>Sources!$H$16</f>
        <v>2019</v>
      </c>
      <c r="AY127" s="3" t="str">
        <f>Sources!$G$16</f>
        <v>HIES</v>
      </c>
      <c r="AZ127" s="3" t="s">
        <v>140</v>
      </c>
    </row>
    <row r="128" spans="2:52" x14ac:dyDescent="0.2">
      <c r="AW128" s="3" t="s">
        <v>173</v>
      </c>
    </row>
    <row r="129" spans="2:52" x14ac:dyDescent="0.2">
      <c r="B129" s="3" t="s">
        <v>118</v>
      </c>
      <c r="C129" s="3" t="s">
        <v>1</v>
      </c>
      <c r="D129" s="4">
        <v>3660</v>
      </c>
      <c r="E129" s="3">
        <v>718</v>
      </c>
      <c r="F129" s="3">
        <v>1089</v>
      </c>
      <c r="G129" s="3">
        <v>1853</v>
      </c>
      <c r="I129" s="38">
        <v>12502</v>
      </c>
      <c r="J129" s="16">
        <v>484</v>
      </c>
      <c r="K129" s="16">
        <v>11942</v>
      </c>
      <c r="L129" s="16">
        <v>76</v>
      </c>
      <c r="N129" s="38">
        <v>16162</v>
      </c>
      <c r="O129" s="16">
        <v>1202</v>
      </c>
      <c r="P129" s="16">
        <v>13031</v>
      </c>
      <c r="Q129" s="16">
        <v>1929</v>
      </c>
      <c r="S129" s="38">
        <v>2260</v>
      </c>
      <c r="T129" s="16">
        <v>522</v>
      </c>
      <c r="U129" s="16">
        <v>795</v>
      </c>
      <c r="V129" s="16">
        <v>943</v>
      </c>
      <c r="X129" s="16">
        <v>8750</v>
      </c>
      <c r="Y129" s="16">
        <v>385</v>
      </c>
      <c r="Z129" s="16">
        <v>8297</v>
      </c>
      <c r="AA129" s="16">
        <v>68</v>
      </c>
      <c r="AC129" s="38">
        <v>11010</v>
      </c>
      <c r="AD129" s="16">
        <v>907</v>
      </c>
      <c r="AE129" s="16">
        <v>9092</v>
      </c>
      <c r="AF129" s="16">
        <v>1011</v>
      </c>
      <c r="AH129" s="38">
        <v>1400</v>
      </c>
      <c r="AI129" s="16">
        <v>196</v>
      </c>
      <c r="AJ129" s="16">
        <v>294</v>
      </c>
      <c r="AK129" s="16">
        <v>910</v>
      </c>
      <c r="AM129" s="38">
        <v>3752</v>
      </c>
      <c r="AN129" s="16">
        <v>99</v>
      </c>
      <c r="AO129" s="16">
        <v>3644</v>
      </c>
      <c r="AP129" s="16">
        <v>9</v>
      </c>
      <c r="AR129" s="38">
        <v>5152</v>
      </c>
      <c r="AS129" s="16">
        <v>295</v>
      </c>
      <c r="AT129" s="16">
        <v>3938</v>
      </c>
      <c r="AU129" s="16">
        <v>919</v>
      </c>
      <c r="AW129" s="3" t="s">
        <v>136</v>
      </c>
      <c r="AX129" s="19">
        <f>Sources!$H$16</f>
        <v>2019</v>
      </c>
      <c r="AY129" s="3" t="str">
        <f>Sources!$G$16</f>
        <v>HIES</v>
      </c>
      <c r="AZ129" s="3" t="s">
        <v>141</v>
      </c>
    </row>
    <row r="130" spans="2:52" x14ac:dyDescent="0.2">
      <c r="B130" s="3" t="s">
        <v>118</v>
      </c>
      <c r="C130" s="3" t="s">
        <v>8</v>
      </c>
      <c r="D130" s="4">
        <v>1395</v>
      </c>
      <c r="E130" s="3">
        <v>353</v>
      </c>
      <c r="F130" s="3">
        <v>920</v>
      </c>
      <c r="G130" s="3">
        <v>122</v>
      </c>
      <c r="I130" s="38">
        <v>12223</v>
      </c>
      <c r="J130" s="16">
        <v>484</v>
      </c>
      <c r="K130" s="16">
        <v>11676</v>
      </c>
      <c r="L130" s="16">
        <v>63</v>
      </c>
      <c r="N130" s="38">
        <v>13618</v>
      </c>
      <c r="O130" s="16">
        <v>837</v>
      </c>
      <c r="P130" s="16">
        <v>12596</v>
      </c>
      <c r="Q130" s="16">
        <v>185</v>
      </c>
      <c r="S130" s="38">
        <v>973</v>
      </c>
      <c r="T130" s="16">
        <v>252</v>
      </c>
      <c r="U130" s="16">
        <v>648</v>
      </c>
      <c r="V130" s="16">
        <v>74</v>
      </c>
      <c r="X130" s="16">
        <v>8549</v>
      </c>
      <c r="Y130" s="16">
        <v>385</v>
      </c>
      <c r="Z130" s="16">
        <v>8110</v>
      </c>
      <c r="AA130" s="16">
        <v>54</v>
      </c>
      <c r="AC130" s="38">
        <v>9522</v>
      </c>
      <c r="AD130" s="16">
        <v>637</v>
      </c>
      <c r="AE130" s="16">
        <v>8758</v>
      </c>
      <c r="AF130" s="16">
        <v>128</v>
      </c>
      <c r="AH130" s="38">
        <v>421</v>
      </c>
      <c r="AI130" s="16">
        <v>102</v>
      </c>
      <c r="AJ130" s="16">
        <v>272</v>
      </c>
      <c r="AK130" s="16">
        <v>47</v>
      </c>
      <c r="AM130" s="38">
        <v>3674</v>
      </c>
      <c r="AN130" s="16">
        <v>99</v>
      </c>
      <c r="AO130" s="16">
        <v>3566</v>
      </c>
      <c r="AP130" s="16">
        <v>9</v>
      </c>
      <c r="AR130" s="38">
        <v>4095</v>
      </c>
      <c r="AS130" s="16">
        <v>201</v>
      </c>
      <c r="AT130" s="16">
        <v>3838</v>
      </c>
      <c r="AU130" s="16">
        <v>56</v>
      </c>
      <c r="AW130" s="3" t="s">
        <v>136</v>
      </c>
      <c r="AX130" s="19">
        <f>Sources!$H$16</f>
        <v>2019</v>
      </c>
      <c r="AY130" s="3" t="str">
        <f>Sources!$G$16</f>
        <v>HIES</v>
      </c>
      <c r="AZ130" s="3" t="s">
        <v>141</v>
      </c>
    </row>
    <row r="131" spans="2:52" x14ac:dyDescent="0.2">
      <c r="B131" s="3" t="s">
        <v>118</v>
      </c>
      <c r="C131" s="3" t="s">
        <v>107</v>
      </c>
      <c r="D131" s="4">
        <v>0</v>
      </c>
      <c r="E131" s="3">
        <v>0</v>
      </c>
      <c r="F131" s="3">
        <v>0</v>
      </c>
      <c r="G131" s="3">
        <v>0</v>
      </c>
      <c r="I131" s="38">
        <v>156</v>
      </c>
      <c r="J131" s="16">
        <v>0</v>
      </c>
      <c r="K131" s="16">
        <v>156</v>
      </c>
      <c r="L131" s="16">
        <v>0</v>
      </c>
      <c r="N131" s="38">
        <v>156</v>
      </c>
      <c r="O131" s="16">
        <v>0</v>
      </c>
      <c r="P131" s="16">
        <v>156</v>
      </c>
      <c r="Q131" s="16">
        <v>0</v>
      </c>
      <c r="S131" s="38">
        <v>0</v>
      </c>
      <c r="T131" s="16">
        <v>0</v>
      </c>
      <c r="U131" s="16">
        <v>0</v>
      </c>
      <c r="V131" s="16">
        <v>0</v>
      </c>
      <c r="X131" s="16">
        <v>80</v>
      </c>
      <c r="Y131" s="16">
        <v>0</v>
      </c>
      <c r="Z131" s="16">
        <v>80</v>
      </c>
      <c r="AA131" s="16">
        <v>0</v>
      </c>
      <c r="AC131" s="38">
        <v>80</v>
      </c>
      <c r="AD131" s="16">
        <v>0</v>
      </c>
      <c r="AE131" s="16">
        <v>80</v>
      </c>
      <c r="AF131" s="16">
        <v>0</v>
      </c>
      <c r="AH131" s="38">
        <v>0</v>
      </c>
      <c r="AI131" s="16">
        <v>0</v>
      </c>
      <c r="AJ131" s="16">
        <v>0</v>
      </c>
      <c r="AK131" s="16">
        <v>0</v>
      </c>
      <c r="AM131" s="38">
        <v>76</v>
      </c>
      <c r="AN131" s="16">
        <v>0</v>
      </c>
      <c r="AO131" s="16">
        <v>76</v>
      </c>
      <c r="AP131" s="16">
        <v>0</v>
      </c>
      <c r="AR131" s="38">
        <v>76</v>
      </c>
      <c r="AS131" s="16">
        <v>0</v>
      </c>
      <c r="AT131" s="16">
        <v>76</v>
      </c>
      <c r="AU131" s="16">
        <v>0</v>
      </c>
      <c r="AW131" s="3" t="s">
        <v>136</v>
      </c>
      <c r="AX131" s="19">
        <f>Sources!$H$16</f>
        <v>2019</v>
      </c>
      <c r="AY131" s="3" t="str">
        <f>Sources!$G$16</f>
        <v>HIES</v>
      </c>
      <c r="AZ131" s="3" t="s">
        <v>141</v>
      </c>
    </row>
    <row r="132" spans="2:52" x14ac:dyDescent="0.2">
      <c r="B132" s="3" t="s">
        <v>118</v>
      </c>
      <c r="C132" s="3" t="s">
        <v>10</v>
      </c>
      <c r="D132" s="4">
        <v>1841</v>
      </c>
      <c r="E132" s="3">
        <v>289</v>
      </c>
      <c r="F132" s="3">
        <v>67</v>
      </c>
      <c r="G132" s="3">
        <v>1485</v>
      </c>
      <c r="I132" s="38">
        <v>123</v>
      </c>
      <c r="J132" s="16">
        <v>0</v>
      </c>
      <c r="K132" s="16">
        <v>110</v>
      </c>
      <c r="L132" s="16">
        <v>13</v>
      </c>
      <c r="N132" s="38">
        <v>1964</v>
      </c>
      <c r="O132" s="16">
        <v>289</v>
      </c>
      <c r="P132" s="16">
        <v>177</v>
      </c>
      <c r="Q132" s="16">
        <v>1498</v>
      </c>
      <c r="S132" s="38">
        <v>952</v>
      </c>
      <c r="T132" s="16">
        <v>194</v>
      </c>
      <c r="U132" s="16">
        <v>67</v>
      </c>
      <c r="V132" s="16">
        <v>691</v>
      </c>
      <c r="X132" s="16">
        <v>121</v>
      </c>
      <c r="Y132" s="16">
        <v>0</v>
      </c>
      <c r="Z132" s="16">
        <v>108</v>
      </c>
      <c r="AA132" s="16">
        <v>13</v>
      </c>
      <c r="AC132" s="38">
        <v>1073</v>
      </c>
      <c r="AD132" s="16">
        <v>194</v>
      </c>
      <c r="AE132" s="16">
        <v>175</v>
      </c>
      <c r="AF132" s="16">
        <v>704</v>
      </c>
      <c r="AH132" s="38">
        <v>889</v>
      </c>
      <c r="AI132" s="16">
        <v>95</v>
      </c>
      <c r="AJ132" s="16">
        <v>0</v>
      </c>
      <c r="AK132" s="16">
        <v>794</v>
      </c>
      <c r="AM132" s="38">
        <v>2</v>
      </c>
      <c r="AN132" s="16">
        <v>0</v>
      </c>
      <c r="AO132" s="16">
        <v>2</v>
      </c>
      <c r="AP132" s="16">
        <v>0</v>
      </c>
      <c r="AR132" s="38">
        <v>891</v>
      </c>
      <c r="AS132" s="16">
        <v>95</v>
      </c>
      <c r="AT132" s="16">
        <v>2</v>
      </c>
      <c r="AU132" s="16">
        <v>794</v>
      </c>
      <c r="AW132" s="3" t="s">
        <v>136</v>
      </c>
      <c r="AX132" s="19">
        <f>Sources!$H$16</f>
        <v>2019</v>
      </c>
      <c r="AY132" s="3" t="str">
        <f>Sources!$G$16</f>
        <v>HIES</v>
      </c>
      <c r="AZ132" s="3" t="s">
        <v>141</v>
      </c>
    </row>
    <row r="133" spans="2:52" x14ac:dyDescent="0.2">
      <c r="B133" s="3" t="s">
        <v>118</v>
      </c>
      <c r="C133" s="3" t="s">
        <v>11</v>
      </c>
      <c r="D133" s="4">
        <v>424</v>
      </c>
      <c r="E133" s="3">
        <v>76</v>
      </c>
      <c r="F133" s="3">
        <v>102</v>
      </c>
      <c r="G133" s="3">
        <v>246</v>
      </c>
      <c r="I133" s="38">
        <v>0</v>
      </c>
      <c r="J133" s="16">
        <v>0</v>
      </c>
      <c r="K133" s="16">
        <v>0</v>
      </c>
      <c r="L133" s="16">
        <v>0</v>
      </c>
      <c r="N133" s="38">
        <v>424</v>
      </c>
      <c r="O133" s="16">
        <v>76</v>
      </c>
      <c r="P133" s="16">
        <v>102</v>
      </c>
      <c r="Q133" s="16">
        <v>246</v>
      </c>
      <c r="S133" s="38">
        <v>335</v>
      </c>
      <c r="T133" s="16">
        <v>76</v>
      </c>
      <c r="U133" s="16">
        <v>81</v>
      </c>
      <c r="V133" s="16">
        <v>178</v>
      </c>
      <c r="X133" s="16">
        <v>0</v>
      </c>
      <c r="Y133" s="16">
        <v>0</v>
      </c>
      <c r="Z133" s="16">
        <v>0</v>
      </c>
      <c r="AA133" s="16">
        <v>0</v>
      </c>
      <c r="AC133" s="38">
        <v>335</v>
      </c>
      <c r="AD133" s="16">
        <v>76</v>
      </c>
      <c r="AE133" s="16">
        <v>81</v>
      </c>
      <c r="AF133" s="16">
        <v>178</v>
      </c>
      <c r="AH133" s="38">
        <v>90</v>
      </c>
      <c r="AI133" s="16">
        <v>0</v>
      </c>
      <c r="AJ133" s="16">
        <v>21</v>
      </c>
      <c r="AK133" s="16">
        <v>68</v>
      </c>
      <c r="AM133" s="38">
        <v>0</v>
      </c>
      <c r="AN133" s="16">
        <v>0</v>
      </c>
      <c r="AO133" s="16">
        <v>0</v>
      </c>
      <c r="AP133" s="16">
        <v>0</v>
      </c>
      <c r="AR133" s="38">
        <v>90</v>
      </c>
      <c r="AS133" s="16">
        <v>0</v>
      </c>
      <c r="AT133" s="16">
        <v>21</v>
      </c>
      <c r="AU133" s="16">
        <v>68</v>
      </c>
      <c r="AW133" s="3" t="s">
        <v>136</v>
      </c>
      <c r="AX133" s="19">
        <f>Sources!$H$16</f>
        <v>2019</v>
      </c>
      <c r="AY133" s="3" t="str">
        <f>Sources!$G$16</f>
        <v>HIES</v>
      </c>
      <c r="AZ133" s="3" t="s">
        <v>141</v>
      </c>
    </row>
    <row r="134" spans="2:52" x14ac:dyDescent="0.2">
      <c r="AW134" s="3" t="s">
        <v>173</v>
      </c>
    </row>
    <row r="135" spans="2:52" x14ac:dyDescent="0.2">
      <c r="B135" s="3" t="s">
        <v>119</v>
      </c>
      <c r="C135" s="3" t="s">
        <v>1</v>
      </c>
      <c r="D135" s="4">
        <v>511498</v>
      </c>
      <c r="E135" s="3">
        <v>419203</v>
      </c>
      <c r="F135" s="3">
        <v>83427</v>
      </c>
      <c r="G135" s="3">
        <v>8869</v>
      </c>
      <c r="I135" s="38">
        <v>788011</v>
      </c>
      <c r="J135" s="16">
        <v>0</v>
      </c>
      <c r="K135" s="16">
        <v>788011</v>
      </c>
      <c r="L135" s="16">
        <v>0</v>
      </c>
      <c r="N135" s="38">
        <v>1299509</v>
      </c>
      <c r="O135" s="16">
        <v>419203</v>
      </c>
      <c r="P135" s="16">
        <v>871438</v>
      </c>
      <c r="Q135" s="16">
        <v>8869</v>
      </c>
      <c r="S135" s="38">
        <v>302806</v>
      </c>
      <c r="T135" s="16">
        <v>248046</v>
      </c>
      <c r="U135" s="16">
        <v>49019</v>
      </c>
      <c r="V135" s="16">
        <v>5741</v>
      </c>
      <c r="X135" s="16">
        <v>396333</v>
      </c>
      <c r="Y135" s="16">
        <v>0</v>
      </c>
      <c r="Z135" s="16">
        <v>396333</v>
      </c>
      <c r="AA135" s="16">
        <v>0</v>
      </c>
      <c r="AC135" s="38">
        <v>699139</v>
      </c>
      <c r="AD135" s="16">
        <v>248046</v>
      </c>
      <c r="AE135" s="16">
        <v>445352</v>
      </c>
      <c r="AF135" s="16">
        <v>5741</v>
      </c>
      <c r="AH135" s="38">
        <v>208692</v>
      </c>
      <c r="AI135" s="16">
        <v>171156</v>
      </c>
      <c r="AJ135" s="16">
        <v>34408</v>
      </c>
      <c r="AK135" s="16">
        <v>3128</v>
      </c>
      <c r="AM135" s="38">
        <v>391678</v>
      </c>
      <c r="AN135" s="16">
        <v>0</v>
      </c>
      <c r="AO135" s="16">
        <v>391678</v>
      </c>
      <c r="AP135" s="16">
        <v>0</v>
      </c>
      <c r="AR135" s="38">
        <v>600370</v>
      </c>
      <c r="AS135" s="16">
        <v>171156</v>
      </c>
      <c r="AT135" s="16">
        <v>426086</v>
      </c>
      <c r="AU135" s="16">
        <v>3128</v>
      </c>
      <c r="AW135" s="3" t="s">
        <v>136</v>
      </c>
      <c r="AX135" s="19">
        <f>Sources!$H$18</f>
        <v>2023</v>
      </c>
      <c r="AY135" s="3" t="str">
        <f>Sources!$G$18</f>
        <v>LFS</v>
      </c>
      <c r="AZ135" s="3" t="s">
        <v>140</v>
      </c>
    </row>
    <row r="136" spans="2:52" x14ac:dyDescent="0.2">
      <c r="B136" s="3" t="s">
        <v>119</v>
      </c>
      <c r="C136" s="3" t="s">
        <v>8</v>
      </c>
      <c r="D136" s="4">
        <v>123789</v>
      </c>
      <c r="E136" s="3">
        <v>39939</v>
      </c>
      <c r="F136" s="3">
        <v>82955</v>
      </c>
      <c r="G136" s="3">
        <v>895</v>
      </c>
      <c r="I136" s="38">
        <v>679095</v>
      </c>
      <c r="J136" s="16">
        <v>0</v>
      </c>
      <c r="K136" s="16">
        <v>679095</v>
      </c>
      <c r="L136" s="16">
        <v>0</v>
      </c>
      <c r="N136" s="38">
        <v>802884</v>
      </c>
      <c r="O136" s="16">
        <v>39939</v>
      </c>
      <c r="P136" s="16">
        <v>762050</v>
      </c>
      <c r="Q136" s="16">
        <v>895</v>
      </c>
      <c r="S136" s="38">
        <v>77245</v>
      </c>
      <c r="T136" s="16">
        <v>28231</v>
      </c>
      <c r="U136" s="16">
        <v>48600</v>
      </c>
      <c r="V136" s="16">
        <v>413</v>
      </c>
      <c r="X136" s="16">
        <v>344329</v>
      </c>
      <c r="Y136" s="16">
        <v>0</v>
      </c>
      <c r="Z136" s="16">
        <v>344329</v>
      </c>
      <c r="AA136" s="16">
        <v>0</v>
      </c>
      <c r="AC136" s="38">
        <v>421574</v>
      </c>
      <c r="AD136" s="16">
        <v>28231</v>
      </c>
      <c r="AE136" s="16">
        <v>392929</v>
      </c>
      <c r="AF136" s="16">
        <v>413</v>
      </c>
      <c r="AH136" s="38">
        <v>46544</v>
      </c>
      <c r="AI136" s="16">
        <v>11707</v>
      </c>
      <c r="AJ136" s="16">
        <v>34355</v>
      </c>
      <c r="AK136" s="16">
        <v>482</v>
      </c>
      <c r="AM136" s="38">
        <v>334765</v>
      </c>
      <c r="AN136" s="16">
        <v>0</v>
      </c>
      <c r="AO136" s="16">
        <v>334765</v>
      </c>
      <c r="AP136" s="16">
        <v>0</v>
      </c>
      <c r="AR136" s="38">
        <v>381309</v>
      </c>
      <c r="AS136" s="16">
        <v>11707</v>
      </c>
      <c r="AT136" s="16">
        <v>369120</v>
      </c>
      <c r="AU136" s="16">
        <v>482</v>
      </c>
      <c r="AW136" s="3" t="s">
        <v>136</v>
      </c>
      <c r="AX136" s="19">
        <f>Sources!$H$18</f>
        <v>2023</v>
      </c>
      <c r="AY136" s="3" t="str">
        <f>Sources!$G$18</f>
        <v>LFS</v>
      </c>
      <c r="AZ136" s="3" t="s">
        <v>140</v>
      </c>
    </row>
    <row r="137" spans="2:52" x14ac:dyDescent="0.2">
      <c r="B137" s="3" t="s">
        <v>119</v>
      </c>
      <c r="C137" s="3" t="s">
        <v>107</v>
      </c>
      <c r="D137" s="4">
        <v>10854</v>
      </c>
      <c r="E137" s="3">
        <v>10480</v>
      </c>
      <c r="F137" s="3">
        <v>0</v>
      </c>
      <c r="G137" s="3">
        <v>375</v>
      </c>
      <c r="I137" s="38">
        <v>26418</v>
      </c>
      <c r="J137" s="16">
        <v>0</v>
      </c>
      <c r="K137" s="16">
        <v>26418</v>
      </c>
      <c r="L137" s="16">
        <v>0</v>
      </c>
      <c r="N137" s="38">
        <v>37272</v>
      </c>
      <c r="O137" s="16">
        <v>10480</v>
      </c>
      <c r="P137" s="16">
        <v>26418</v>
      </c>
      <c r="Q137" s="16">
        <v>375</v>
      </c>
      <c r="S137" s="38">
        <v>7451</v>
      </c>
      <c r="T137" s="16">
        <v>7098</v>
      </c>
      <c r="U137" s="16">
        <v>0</v>
      </c>
      <c r="V137" s="16">
        <v>353</v>
      </c>
      <c r="X137" s="16">
        <v>14641</v>
      </c>
      <c r="Y137" s="16">
        <v>0</v>
      </c>
      <c r="Z137" s="16">
        <v>14641</v>
      </c>
      <c r="AA137" s="16">
        <v>0</v>
      </c>
      <c r="AC137" s="38">
        <v>22092</v>
      </c>
      <c r="AD137" s="16">
        <v>7098</v>
      </c>
      <c r="AE137" s="16">
        <v>14641</v>
      </c>
      <c r="AF137" s="16">
        <v>353</v>
      </c>
      <c r="AH137" s="38">
        <v>3403</v>
      </c>
      <c r="AI137" s="16">
        <v>3382</v>
      </c>
      <c r="AJ137" s="16">
        <v>0</v>
      </c>
      <c r="AK137" s="16">
        <v>22</v>
      </c>
      <c r="AM137" s="38">
        <v>11777</v>
      </c>
      <c r="AN137" s="16">
        <v>0</v>
      </c>
      <c r="AO137" s="16">
        <v>11777</v>
      </c>
      <c r="AP137" s="16">
        <v>0</v>
      </c>
      <c r="AR137" s="38">
        <v>15180</v>
      </c>
      <c r="AS137" s="16">
        <v>3382</v>
      </c>
      <c r="AT137" s="16">
        <v>11777</v>
      </c>
      <c r="AU137" s="16">
        <v>22</v>
      </c>
      <c r="AW137" s="3" t="s">
        <v>136</v>
      </c>
      <c r="AX137" s="19">
        <f>Sources!$H$18</f>
        <v>2023</v>
      </c>
      <c r="AY137" s="3" t="str">
        <f>Sources!$G$18</f>
        <v>LFS</v>
      </c>
      <c r="AZ137" s="3" t="s">
        <v>140</v>
      </c>
    </row>
    <row r="138" spans="2:52" x14ac:dyDescent="0.2">
      <c r="B138" s="3" t="s">
        <v>119</v>
      </c>
      <c r="C138" s="3" t="s">
        <v>10</v>
      </c>
      <c r="D138" s="4">
        <v>376348</v>
      </c>
      <c r="E138" s="3">
        <v>368749</v>
      </c>
      <c r="F138" s="3">
        <v>0</v>
      </c>
      <c r="G138" s="3">
        <v>7599</v>
      </c>
      <c r="I138" s="38">
        <v>82499</v>
      </c>
      <c r="J138" s="16">
        <v>0</v>
      </c>
      <c r="K138" s="16">
        <v>82499</v>
      </c>
      <c r="L138" s="16">
        <v>0</v>
      </c>
      <c r="N138" s="38">
        <v>458847</v>
      </c>
      <c r="O138" s="16">
        <v>368749</v>
      </c>
      <c r="P138" s="16">
        <v>82499</v>
      </c>
      <c r="Q138" s="16">
        <v>7599</v>
      </c>
      <c r="S138" s="38">
        <v>217657</v>
      </c>
      <c r="T138" s="16">
        <v>212682</v>
      </c>
      <c r="U138" s="16">
        <v>0</v>
      </c>
      <c r="V138" s="16">
        <v>4975</v>
      </c>
      <c r="X138" s="16">
        <v>37363</v>
      </c>
      <c r="Y138" s="16">
        <v>0</v>
      </c>
      <c r="Z138" s="16">
        <v>37363</v>
      </c>
      <c r="AA138" s="16">
        <v>0</v>
      </c>
      <c r="AC138" s="38">
        <v>255020</v>
      </c>
      <c r="AD138" s="16">
        <v>212682</v>
      </c>
      <c r="AE138" s="16">
        <v>37363</v>
      </c>
      <c r="AF138" s="16">
        <v>4975</v>
      </c>
      <c r="AH138" s="38">
        <v>158692</v>
      </c>
      <c r="AI138" s="16">
        <v>156067</v>
      </c>
      <c r="AJ138" s="16">
        <v>0</v>
      </c>
      <c r="AK138" s="16">
        <v>2624</v>
      </c>
      <c r="AM138" s="38">
        <v>45136</v>
      </c>
      <c r="AN138" s="16">
        <v>0</v>
      </c>
      <c r="AO138" s="16">
        <v>45136</v>
      </c>
      <c r="AP138" s="16">
        <v>0</v>
      </c>
      <c r="AR138" s="38">
        <v>203828</v>
      </c>
      <c r="AS138" s="16">
        <v>156067</v>
      </c>
      <c r="AT138" s="16">
        <v>45136</v>
      </c>
      <c r="AU138" s="16">
        <v>2624</v>
      </c>
      <c r="AW138" s="3" t="s">
        <v>136</v>
      </c>
      <c r="AX138" s="19">
        <f>Sources!$H$18</f>
        <v>2023</v>
      </c>
      <c r="AY138" s="3" t="str">
        <f>Sources!$G$18</f>
        <v>LFS</v>
      </c>
      <c r="AZ138" s="3" t="s">
        <v>140</v>
      </c>
    </row>
    <row r="139" spans="2:52" x14ac:dyDescent="0.2">
      <c r="B139" s="3" t="s">
        <v>119</v>
      </c>
      <c r="C139" s="3" t="s">
        <v>11</v>
      </c>
      <c r="D139" s="4">
        <v>506</v>
      </c>
      <c r="E139" s="3">
        <v>35</v>
      </c>
      <c r="F139" s="3">
        <v>472</v>
      </c>
      <c r="G139" s="3">
        <v>0</v>
      </c>
      <c r="I139" s="38">
        <v>0</v>
      </c>
      <c r="J139" s="16">
        <v>0</v>
      </c>
      <c r="K139" s="16">
        <v>0</v>
      </c>
      <c r="L139" s="16">
        <v>0</v>
      </c>
      <c r="N139" s="38">
        <v>506</v>
      </c>
      <c r="O139" s="16">
        <v>35</v>
      </c>
      <c r="P139" s="16">
        <v>472</v>
      </c>
      <c r="Q139" s="16">
        <v>0</v>
      </c>
      <c r="S139" s="38">
        <v>453</v>
      </c>
      <c r="T139" s="16">
        <v>35</v>
      </c>
      <c r="U139" s="16">
        <v>418</v>
      </c>
      <c r="V139" s="16">
        <v>0</v>
      </c>
      <c r="X139" s="16">
        <v>0</v>
      </c>
      <c r="Y139" s="16">
        <v>0</v>
      </c>
      <c r="Z139" s="16">
        <v>0</v>
      </c>
      <c r="AA139" s="16">
        <v>0</v>
      </c>
      <c r="AC139" s="38">
        <v>453</v>
      </c>
      <c r="AD139" s="16">
        <v>35</v>
      </c>
      <c r="AE139" s="16">
        <v>418</v>
      </c>
      <c r="AF139" s="16">
        <v>0</v>
      </c>
      <c r="AH139" s="38">
        <v>53</v>
      </c>
      <c r="AI139" s="16">
        <v>0</v>
      </c>
      <c r="AJ139" s="16">
        <v>53</v>
      </c>
      <c r="AK139" s="16">
        <v>0</v>
      </c>
      <c r="AM139" s="38">
        <v>0</v>
      </c>
      <c r="AN139" s="16">
        <v>0</v>
      </c>
      <c r="AO139" s="16">
        <v>0</v>
      </c>
      <c r="AP139" s="16">
        <v>0</v>
      </c>
      <c r="AR139" s="38">
        <v>53</v>
      </c>
      <c r="AS139" s="16">
        <v>0</v>
      </c>
      <c r="AT139" s="16">
        <v>53</v>
      </c>
      <c r="AU139" s="16">
        <v>0</v>
      </c>
      <c r="AW139" s="3" t="s">
        <v>136</v>
      </c>
      <c r="AX139" s="19">
        <f>Sources!$H$18</f>
        <v>2023</v>
      </c>
      <c r="AY139" s="3" t="str">
        <f>Sources!$G$18</f>
        <v>LFS</v>
      </c>
      <c r="AZ139" s="3" t="s">
        <v>140</v>
      </c>
    </row>
    <row r="140" spans="2:52" x14ac:dyDescent="0.2">
      <c r="AW140" s="3" t="s">
        <v>173</v>
      </c>
    </row>
    <row r="141" spans="2:52" x14ac:dyDescent="0.2">
      <c r="B141" s="3" t="s">
        <v>119</v>
      </c>
      <c r="C141" s="3" t="s">
        <v>1</v>
      </c>
      <c r="D141" s="4">
        <v>492418</v>
      </c>
      <c r="E141" s="3">
        <v>400123</v>
      </c>
      <c r="F141" s="3">
        <v>83427</v>
      </c>
      <c r="G141" s="3">
        <v>8869</v>
      </c>
      <c r="I141" s="38">
        <v>788011</v>
      </c>
      <c r="J141" s="16">
        <v>0</v>
      </c>
      <c r="K141" s="16">
        <v>788011</v>
      </c>
      <c r="L141" s="16">
        <v>0</v>
      </c>
      <c r="N141" s="38">
        <v>1280429</v>
      </c>
      <c r="O141" s="16">
        <v>400123</v>
      </c>
      <c r="P141" s="16">
        <v>871438</v>
      </c>
      <c r="Q141" s="16">
        <v>8869</v>
      </c>
      <c r="S141" s="38">
        <v>293134</v>
      </c>
      <c r="T141" s="16">
        <v>238374</v>
      </c>
      <c r="U141" s="16">
        <v>49019</v>
      </c>
      <c r="V141" s="16">
        <v>5741</v>
      </c>
      <c r="X141" s="16">
        <v>396333</v>
      </c>
      <c r="Y141" s="16">
        <v>0</v>
      </c>
      <c r="Z141" s="16">
        <v>396333</v>
      </c>
      <c r="AA141" s="16">
        <v>0</v>
      </c>
      <c r="AC141" s="38">
        <v>689467</v>
      </c>
      <c r="AD141" s="16">
        <v>238374</v>
      </c>
      <c r="AE141" s="16">
        <v>445352</v>
      </c>
      <c r="AF141" s="16">
        <v>5741</v>
      </c>
      <c r="AH141" s="38">
        <v>199284</v>
      </c>
      <c r="AI141" s="16">
        <v>161749</v>
      </c>
      <c r="AJ141" s="16">
        <v>34408</v>
      </c>
      <c r="AK141" s="16">
        <v>3128</v>
      </c>
      <c r="AM141" s="38">
        <v>391678</v>
      </c>
      <c r="AN141" s="16">
        <v>0</v>
      </c>
      <c r="AO141" s="16">
        <v>391678</v>
      </c>
      <c r="AP141" s="16">
        <v>0</v>
      </c>
      <c r="AR141" s="38">
        <v>590962</v>
      </c>
      <c r="AS141" s="16">
        <v>161749</v>
      </c>
      <c r="AT141" s="16">
        <v>426086</v>
      </c>
      <c r="AU141" s="16">
        <v>3128</v>
      </c>
      <c r="AW141" s="3" t="s">
        <v>136</v>
      </c>
      <c r="AX141" s="19">
        <f>Sources!$H$18</f>
        <v>2023</v>
      </c>
      <c r="AY141" s="3" t="str">
        <f>Sources!$G$18</f>
        <v>LFS</v>
      </c>
      <c r="AZ141" s="3" t="s">
        <v>141</v>
      </c>
    </row>
    <row r="142" spans="2:52" x14ac:dyDescent="0.2">
      <c r="B142" s="3" t="s">
        <v>119</v>
      </c>
      <c r="C142" s="3" t="s">
        <v>8</v>
      </c>
      <c r="D142" s="4">
        <v>111323</v>
      </c>
      <c r="E142" s="3">
        <v>27473</v>
      </c>
      <c r="F142" s="3">
        <v>82955</v>
      </c>
      <c r="G142" s="3">
        <v>895</v>
      </c>
      <c r="I142" s="38">
        <v>679095</v>
      </c>
      <c r="J142" s="16">
        <v>0</v>
      </c>
      <c r="K142" s="16">
        <v>679095</v>
      </c>
      <c r="L142" s="16">
        <v>0</v>
      </c>
      <c r="N142" s="38">
        <v>790418</v>
      </c>
      <c r="O142" s="16">
        <v>27473</v>
      </c>
      <c r="P142" s="16">
        <v>762050</v>
      </c>
      <c r="Q142" s="16">
        <v>895</v>
      </c>
      <c r="S142" s="38">
        <v>71402</v>
      </c>
      <c r="T142" s="16">
        <v>22388</v>
      </c>
      <c r="U142" s="16">
        <v>48600</v>
      </c>
      <c r="V142" s="16">
        <v>413</v>
      </c>
      <c r="X142" s="16">
        <v>344329</v>
      </c>
      <c r="Y142" s="16">
        <v>0</v>
      </c>
      <c r="Z142" s="16">
        <v>344329</v>
      </c>
      <c r="AA142" s="16">
        <v>0</v>
      </c>
      <c r="AC142" s="38">
        <v>415731</v>
      </c>
      <c r="AD142" s="16">
        <v>22388</v>
      </c>
      <c r="AE142" s="16">
        <v>392929</v>
      </c>
      <c r="AF142" s="16">
        <v>413</v>
      </c>
      <c r="AH142" s="38">
        <v>39922</v>
      </c>
      <c r="AI142" s="16">
        <v>5085</v>
      </c>
      <c r="AJ142" s="16">
        <v>34355</v>
      </c>
      <c r="AK142" s="16">
        <v>482</v>
      </c>
      <c r="AM142" s="38">
        <v>334765</v>
      </c>
      <c r="AN142" s="16">
        <v>0</v>
      </c>
      <c r="AO142" s="16">
        <v>334765</v>
      </c>
      <c r="AP142" s="16">
        <v>0</v>
      </c>
      <c r="AR142" s="38">
        <v>374687</v>
      </c>
      <c r="AS142" s="16">
        <v>5085</v>
      </c>
      <c r="AT142" s="16">
        <v>369120</v>
      </c>
      <c r="AU142" s="16">
        <v>482</v>
      </c>
      <c r="AW142" s="3" t="s">
        <v>136</v>
      </c>
      <c r="AX142" s="19">
        <f>Sources!$H$18</f>
        <v>2023</v>
      </c>
      <c r="AY142" s="3" t="str">
        <f>Sources!$G$18</f>
        <v>LFS</v>
      </c>
      <c r="AZ142" s="3" t="s">
        <v>141</v>
      </c>
    </row>
    <row r="143" spans="2:52" x14ac:dyDescent="0.2">
      <c r="B143" s="3" t="s">
        <v>119</v>
      </c>
      <c r="C143" s="3" t="s">
        <v>107</v>
      </c>
      <c r="D143" s="4">
        <v>10854</v>
      </c>
      <c r="E143" s="3">
        <v>10480</v>
      </c>
      <c r="F143" s="3">
        <v>0</v>
      </c>
      <c r="G143" s="3">
        <v>375</v>
      </c>
      <c r="I143" s="38">
        <v>26418</v>
      </c>
      <c r="J143" s="16">
        <v>0</v>
      </c>
      <c r="K143" s="16">
        <v>26418</v>
      </c>
      <c r="L143" s="16">
        <v>0</v>
      </c>
      <c r="N143" s="38">
        <v>37272</v>
      </c>
      <c r="O143" s="16">
        <v>10480</v>
      </c>
      <c r="P143" s="16">
        <v>26418</v>
      </c>
      <c r="Q143" s="16">
        <v>375</v>
      </c>
      <c r="S143" s="38">
        <v>7451</v>
      </c>
      <c r="T143" s="16">
        <v>7098</v>
      </c>
      <c r="U143" s="16">
        <v>0</v>
      </c>
      <c r="V143" s="16">
        <v>353</v>
      </c>
      <c r="X143" s="16">
        <v>14641</v>
      </c>
      <c r="Y143" s="16">
        <v>0</v>
      </c>
      <c r="Z143" s="16">
        <v>14641</v>
      </c>
      <c r="AA143" s="16">
        <v>0</v>
      </c>
      <c r="AC143" s="38">
        <v>22092</v>
      </c>
      <c r="AD143" s="16">
        <v>7098</v>
      </c>
      <c r="AE143" s="16">
        <v>14641</v>
      </c>
      <c r="AF143" s="16">
        <v>353</v>
      </c>
      <c r="AH143" s="38">
        <v>3403</v>
      </c>
      <c r="AI143" s="16">
        <v>3382</v>
      </c>
      <c r="AJ143" s="16">
        <v>0</v>
      </c>
      <c r="AK143" s="16">
        <v>22</v>
      </c>
      <c r="AM143" s="38">
        <v>11777</v>
      </c>
      <c r="AN143" s="16">
        <v>0</v>
      </c>
      <c r="AO143" s="16">
        <v>11777</v>
      </c>
      <c r="AP143" s="16">
        <v>0</v>
      </c>
      <c r="AR143" s="38">
        <v>15180</v>
      </c>
      <c r="AS143" s="16">
        <v>3382</v>
      </c>
      <c r="AT143" s="16">
        <v>11777</v>
      </c>
      <c r="AU143" s="16">
        <v>22</v>
      </c>
      <c r="AW143" s="3" t="s">
        <v>136</v>
      </c>
      <c r="AX143" s="19">
        <f>Sources!$H$18</f>
        <v>2023</v>
      </c>
      <c r="AY143" s="3" t="str">
        <f>Sources!$G$18</f>
        <v>LFS</v>
      </c>
      <c r="AZ143" s="3" t="s">
        <v>141</v>
      </c>
    </row>
    <row r="144" spans="2:52" x14ac:dyDescent="0.2">
      <c r="B144" s="3" t="s">
        <v>119</v>
      </c>
      <c r="C144" s="3" t="s">
        <v>10</v>
      </c>
      <c r="D144" s="4">
        <v>369734</v>
      </c>
      <c r="E144" s="3">
        <v>362135</v>
      </c>
      <c r="F144" s="3">
        <v>0</v>
      </c>
      <c r="G144" s="3">
        <v>7599</v>
      </c>
      <c r="I144" s="38">
        <v>82499</v>
      </c>
      <c r="J144" s="16">
        <v>0</v>
      </c>
      <c r="K144" s="16">
        <v>82499</v>
      </c>
      <c r="L144" s="16">
        <v>0</v>
      </c>
      <c r="N144" s="38">
        <v>452233</v>
      </c>
      <c r="O144" s="16">
        <v>362135</v>
      </c>
      <c r="P144" s="16">
        <v>82499</v>
      </c>
      <c r="Q144" s="16">
        <v>7599</v>
      </c>
      <c r="S144" s="38">
        <v>213828</v>
      </c>
      <c r="T144" s="16">
        <v>208853</v>
      </c>
      <c r="U144" s="16">
        <v>0</v>
      </c>
      <c r="V144" s="16">
        <v>4975</v>
      </c>
      <c r="X144" s="16">
        <v>37363</v>
      </c>
      <c r="Y144" s="16">
        <v>0</v>
      </c>
      <c r="Z144" s="16">
        <v>37363</v>
      </c>
      <c r="AA144" s="16">
        <v>0</v>
      </c>
      <c r="AC144" s="38">
        <v>251191</v>
      </c>
      <c r="AD144" s="16">
        <v>208853</v>
      </c>
      <c r="AE144" s="16">
        <v>37363</v>
      </c>
      <c r="AF144" s="16">
        <v>4975</v>
      </c>
      <c r="AH144" s="38">
        <v>155906</v>
      </c>
      <c r="AI144" s="16">
        <v>153282</v>
      </c>
      <c r="AJ144" s="16">
        <v>0</v>
      </c>
      <c r="AK144" s="16">
        <v>2624</v>
      </c>
      <c r="AM144" s="38">
        <v>45136</v>
      </c>
      <c r="AN144" s="16">
        <v>0</v>
      </c>
      <c r="AO144" s="16">
        <v>45136</v>
      </c>
      <c r="AP144" s="16">
        <v>0</v>
      </c>
      <c r="AR144" s="38">
        <v>201042</v>
      </c>
      <c r="AS144" s="16">
        <v>153282</v>
      </c>
      <c r="AT144" s="16">
        <v>45136</v>
      </c>
      <c r="AU144" s="16">
        <v>2624</v>
      </c>
      <c r="AW144" s="3" t="s">
        <v>136</v>
      </c>
      <c r="AX144" s="19">
        <f>Sources!$H$18</f>
        <v>2023</v>
      </c>
      <c r="AY144" s="3" t="str">
        <f>Sources!$G$18</f>
        <v>LFS</v>
      </c>
      <c r="AZ144" s="3" t="s">
        <v>141</v>
      </c>
    </row>
    <row r="145" spans="2:52" x14ac:dyDescent="0.2">
      <c r="B145" s="3" t="s">
        <v>119</v>
      </c>
      <c r="C145" s="3" t="s">
        <v>11</v>
      </c>
      <c r="D145" s="4">
        <v>506</v>
      </c>
      <c r="E145" s="3">
        <v>35</v>
      </c>
      <c r="F145" s="3">
        <v>472</v>
      </c>
      <c r="G145" s="3">
        <v>0</v>
      </c>
      <c r="I145" s="38">
        <v>0</v>
      </c>
      <c r="J145" s="16">
        <v>0</v>
      </c>
      <c r="K145" s="16">
        <v>0</v>
      </c>
      <c r="L145" s="16">
        <v>0</v>
      </c>
      <c r="N145" s="38">
        <v>506</v>
      </c>
      <c r="O145" s="16">
        <v>35</v>
      </c>
      <c r="P145" s="16">
        <v>472</v>
      </c>
      <c r="Q145" s="16">
        <v>0</v>
      </c>
      <c r="S145" s="38">
        <v>453</v>
      </c>
      <c r="T145" s="16">
        <v>35</v>
      </c>
      <c r="U145" s="16">
        <v>418</v>
      </c>
      <c r="V145" s="16">
        <v>0</v>
      </c>
      <c r="X145" s="16">
        <v>0</v>
      </c>
      <c r="Y145" s="16">
        <v>0</v>
      </c>
      <c r="Z145" s="16">
        <v>0</v>
      </c>
      <c r="AA145" s="16">
        <v>0</v>
      </c>
      <c r="AC145" s="38">
        <v>453</v>
      </c>
      <c r="AD145" s="16">
        <v>35</v>
      </c>
      <c r="AE145" s="16">
        <v>418</v>
      </c>
      <c r="AF145" s="16">
        <v>0</v>
      </c>
      <c r="AH145" s="38">
        <v>53</v>
      </c>
      <c r="AI145" s="16">
        <v>0</v>
      </c>
      <c r="AJ145" s="16">
        <v>53</v>
      </c>
      <c r="AK145" s="16">
        <v>0</v>
      </c>
      <c r="AM145" s="38">
        <v>0</v>
      </c>
      <c r="AN145" s="16">
        <v>0</v>
      </c>
      <c r="AO145" s="16">
        <v>0</v>
      </c>
      <c r="AP145" s="16">
        <v>0</v>
      </c>
      <c r="AR145" s="38">
        <v>53</v>
      </c>
      <c r="AS145" s="16">
        <v>0</v>
      </c>
      <c r="AT145" s="16">
        <v>53</v>
      </c>
      <c r="AU145" s="16">
        <v>0</v>
      </c>
      <c r="AW145" s="3" t="s">
        <v>136</v>
      </c>
      <c r="AX145" s="19">
        <f>Sources!$H$18</f>
        <v>2023</v>
      </c>
      <c r="AY145" s="3" t="str">
        <f>Sources!$G$18</f>
        <v>LFS</v>
      </c>
      <c r="AZ145" s="3" t="s">
        <v>141</v>
      </c>
    </row>
    <row r="146" spans="2:52" x14ac:dyDescent="0.2">
      <c r="AW146" s="3" t="s">
        <v>173</v>
      </c>
    </row>
    <row r="147" spans="2:52" x14ac:dyDescent="0.2">
      <c r="B147" s="3" t="s">
        <v>120</v>
      </c>
      <c r="C147" s="3" t="s">
        <v>1</v>
      </c>
      <c r="D147" s="4">
        <v>18033507</v>
      </c>
      <c r="E147" s="3">
        <v>14472003</v>
      </c>
      <c r="F147" s="3">
        <v>2934430</v>
      </c>
      <c r="G147" s="3">
        <v>627074</v>
      </c>
      <c r="I147" s="38">
        <v>4241223</v>
      </c>
      <c r="J147" s="16">
        <v>314926</v>
      </c>
      <c r="K147" s="16">
        <v>3926297</v>
      </c>
      <c r="L147" s="16">
        <v>0</v>
      </c>
      <c r="N147" s="38">
        <v>22274730</v>
      </c>
      <c r="O147" s="16">
        <v>14786929</v>
      </c>
      <c r="P147" s="16">
        <v>6860727</v>
      </c>
      <c r="Q147" s="16">
        <v>627074</v>
      </c>
      <c r="S147" s="38">
        <v>10324500</v>
      </c>
      <c r="T147" s="16">
        <v>8703581</v>
      </c>
      <c r="U147" s="16">
        <v>1344179</v>
      </c>
      <c r="V147" s="16">
        <v>276740</v>
      </c>
      <c r="X147" s="16">
        <v>2812923</v>
      </c>
      <c r="Y147" s="16">
        <v>137681</v>
      </c>
      <c r="Z147" s="16">
        <v>2675242</v>
      </c>
      <c r="AA147" s="16">
        <v>0</v>
      </c>
      <c r="AC147" s="38">
        <v>13137423</v>
      </c>
      <c r="AD147" s="16">
        <v>8841262</v>
      </c>
      <c r="AE147" s="16">
        <v>4019421</v>
      </c>
      <c r="AF147" s="16">
        <v>276740</v>
      </c>
      <c r="AH147" s="38">
        <v>7709007</v>
      </c>
      <c r="AI147" s="16">
        <v>5768422</v>
      </c>
      <c r="AJ147" s="16">
        <v>1590251</v>
      </c>
      <c r="AK147" s="16">
        <v>350334</v>
      </c>
      <c r="AM147" s="38">
        <v>1428300</v>
      </c>
      <c r="AN147" s="16">
        <v>177245</v>
      </c>
      <c r="AO147" s="16">
        <v>1251055</v>
      </c>
      <c r="AP147" s="16">
        <v>0</v>
      </c>
      <c r="AR147" s="38">
        <v>9137307</v>
      </c>
      <c r="AS147" s="16">
        <v>5945667</v>
      </c>
      <c r="AT147" s="16">
        <v>2841306</v>
      </c>
      <c r="AU147" s="16">
        <v>350334</v>
      </c>
      <c r="AW147" s="3" t="s">
        <v>134</v>
      </c>
      <c r="AX147" s="19">
        <f>Sources!$H$19</f>
        <v>2020</v>
      </c>
      <c r="AY147" s="3" t="str">
        <f>Sources!$G$19</f>
        <v>LFS</v>
      </c>
      <c r="AZ147" s="3" t="s">
        <v>140</v>
      </c>
    </row>
    <row r="148" spans="2:52" x14ac:dyDescent="0.2">
      <c r="B148" s="3" t="s">
        <v>120</v>
      </c>
      <c r="C148" s="3" t="s">
        <v>8</v>
      </c>
      <c r="D148" s="4">
        <v>7163925</v>
      </c>
      <c r="E148" s="3">
        <v>5957888</v>
      </c>
      <c r="F148" s="3">
        <v>1164792</v>
      </c>
      <c r="G148" s="3">
        <v>41245</v>
      </c>
      <c r="I148" s="38">
        <v>1365031</v>
      </c>
      <c r="J148" s="16">
        <v>314926</v>
      </c>
      <c r="K148" s="16">
        <v>1050106</v>
      </c>
      <c r="L148" s="16">
        <v>0</v>
      </c>
      <c r="N148" s="38">
        <v>8528956</v>
      </c>
      <c r="O148" s="16">
        <v>6272814</v>
      </c>
      <c r="P148" s="16">
        <v>2214898</v>
      </c>
      <c r="Q148" s="16">
        <v>41245</v>
      </c>
      <c r="S148" s="38">
        <v>4588298</v>
      </c>
      <c r="T148" s="16">
        <v>3892345</v>
      </c>
      <c r="U148" s="16">
        <v>672575</v>
      </c>
      <c r="V148" s="16">
        <v>23378</v>
      </c>
      <c r="X148" s="16">
        <v>555333</v>
      </c>
      <c r="Y148" s="16">
        <v>137681</v>
      </c>
      <c r="Z148" s="16">
        <v>417652</v>
      </c>
      <c r="AA148" s="16">
        <v>0</v>
      </c>
      <c r="AC148" s="38">
        <v>5143631</v>
      </c>
      <c r="AD148" s="16">
        <v>4030026</v>
      </c>
      <c r="AE148" s="16">
        <v>1090227</v>
      </c>
      <c r="AF148" s="16">
        <v>23378</v>
      </c>
      <c r="AH148" s="38">
        <v>2575627</v>
      </c>
      <c r="AI148" s="16">
        <v>2065543</v>
      </c>
      <c r="AJ148" s="16">
        <v>492217</v>
      </c>
      <c r="AK148" s="16">
        <v>17866</v>
      </c>
      <c r="AM148" s="38">
        <v>809699</v>
      </c>
      <c r="AN148" s="16">
        <v>177245</v>
      </c>
      <c r="AO148" s="16">
        <v>632454</v>
      </c>
      <c r="AP148" s="16">
        <v>0</v>
      </c>
      <c r="AR148" s="38">
        <v>3385326</v>
      </c>
      <c r="AS148" s="16">
        <v>2242788</v>
      </c>
      <c r="AT148" s="16">
        <v>1124671</v>
      </c>
      <c r="AU148" s="16">
        <v>17866</v>
      </c>
      <c r="AW148" s="3" t="s">
        <v>134</v>
      </c>
      <c r="AX148" s="19">
        <f>Sources!$H$19</f>
        <v>2020</v>
      </c>
      <c r="AY148" s="3" t="str">
        <f>Sources!$G$19</f>
        <v>LFS</v>
      </c>
      <c r="AZ148" s="3" t="s">
        <v>140</v>
      </c>
    </row>
    <row r="149" spans="2:52" x14ac:dyDescent="0.2">
      <c r="B149" s="3" t="s">
        <v>120</v>
      </c>
      <c r="C149" s="3" t="s">
        <v>107</v>
      </c>
      <c r="D149" s="4">
        <v>591852</v>
      </c>
      <c r="E149" s="3">
        <v>587207</v>
      </c>
      <c r="F149" s="3">
        <v>0</v>
      </c>
      <c r="G149" s="3">
        <v>4645</v>
      </c>
      <c r="I149" s="38">
        <v>544066</v>
      </c>
      <c r="J149" s="16">
        <v>0</v>
      </c>
      <c r="K149" s="16">
        <v>544066</v>
      </c>
      <c r="L149" s="16">
        <v>0</v>
      </c>
      <c r="N149" s="38">
        <v>1135918</v>
      </c>
      <c r="O149" s="16">
        <v>587207</v>
      </c>
      <c r="P149" s="16">
        <v>544066</v>
      </c>
      <c r="Q149" s="16">
        <v>4645</v>
      </c>
      <c r="S149" s="38">
        <v>500360</v>
      </c>
      <c r="T149" s="16">
        <v>495715</v>
      </c>
      <c r="U149" s="16">
        <v>0</v>
      </c>
      <c r="V149" s="16">
        <v>4645</v>
      </c>
      <c r="X149" s="16">
        <v>420831</v>
      </c>
      <c r="Y149" s="16">
        <v>0</v>
      </c>
      <c r="Z149" s="16">
        <v>420831</v>
      </c>
      <c r="AA149" s="16">
        <v>0</v>
      </c>
      <c r="AC149" s="38">
        <v>921191</v>
      </c>
      <c r="AD149" s="16">
        <v>495715</v>
      </c>
      <c r="AE149" s="16">
        <v>420831</v>
      </c>
      <c r="AF149" s="16">
        <v>4645</v>
      </c>
      <c r="AH149" s="38">
        <v>91492</v>
      </c>
      <c r="AI149" s="16">
        <v>91492</v>
      </c>
      <c r="AJ149" s="16">
        <v>0</v>
      </c>
      <c r="AK149" s="16">
        <v>0</v>
      </c>
      <c r="AM149" s="38">
        <v>123235</v>
      </c>
      <c r="AN149" s="16">
        <v>0</v>
      </c>
      <c r="AO149" s="16">
        <v>123235</v>
      </c>
      <c r="AP149" s="16">
        <v>0</v>
      </c>
      <c r="AR149" s="38">
        <v>214727</v>
      </c>
      <c r="AS149" s="16">
        <v>91492</v>
      </c>
      <c r="AT149" s="16">
        <v>123235</v>
      </c>
      <c r="AU149" s="16">
        <v>0</v>
      </c>
      <c r="AW149" s="3" t="s">
        <v>134</v>
      </c>
      <c r="AX149" s="19">
        <f>Sources!$H$19</f>
        <v>2020</v>
      </c>
      <c r="AY149" s="3" t="str">
        <f>Sources!$G$19</f>
        <v>LFS</v>
      </c>
      <c r="AZ149" s="3" t="s">
        <v>140</v>
      </c>
    </row>
    <row r="150" spans="2:52" x14ac:dyDescent="0.2">
      <c r="B150" s="3" t="s">
        <v>120</v>
      </c>
      <c r="C150" s="3" t="s">
        <v>10</v>
      </c>
      <c r="D150" s="4">
        <v>5998868</v>
      </c>
      <c r="E150" s="3">
        <v>5513830</v>
      </c>
      <c r="F150" s="3">
        <v>0</v>
      </c>
      <c r="G150" s="3">
        <v>485038</v>
      </c>
      <c r="I150" s="38">
        <v>2332126</v>
      </c>
      <c r="J150" s="16">
        <v>0</v>
      </c>
      <c r="K150" s="16">
        <v>2332126</v>
      </c>
      <c r="L150" s="16">
        <v>0</v>
      </c>
      <c r="N150" s="38">
        <v>8330994</v>
      </c>
      <c r="O150" s="16">
        <v>5513830</v>
      </c>
      <c r="P150" s="16">
        <v>2332126</v>
      </c>
      <c r="Q150" s="16">
        <v>485038</v>
      </c>
      <c r="S150" s="38">
        <v>3517276</v>
      </c>
      <c r="T150" s="16">
        <v>3318313</v>
      </c>
      <c r="U150" s="16">
        <v>0</v>
      </c>
      <c r="V150" s="16">
        <v>198963</v>
      </c>
      <c r="X150" s="16">
        <v>1836759</v>
      </c>
      <c r="Y150" s="16">
        <v>0</v>
      </c>
      <c r="Z150" s="16">
        <v>1836759</v>
      </c>
      <c r="AA150" s="16">
        <v>0</v>
      </c>
      <c r="AC150" s="38">
        <v>5354035</v>
      </c>
      <c r="AD150" s="16">
        <v>3318313</v>
      </c>
      <c r="AE150" s="16">
        <v>1836759</v>
      </c>
      <c r="AF150" s="16">
        <v>198963</v>
      </c>
      <c r="AH150" s="38">
        <v>2481591</v>
      </c>
      <c r="AI150" s="16">
        <v>2195517</v>
      </c>
      <c r="AJ150" s="16">
        <v>0</v>
      </c>
      <c r="AK150" s="16">
        <v>286075</v>
      </c>
      <c r="AM150" s="38">
        <v>495367</v>
      </c>
      <c r="AN150" s="16">
        <v>0</v>
      </c>
      <c r="AO150" s="16">
        <v>495367</v>
      </c>
      <c r="AP150" s="16">
        <v>0</v>
      </c>
      <c r="AR150" s="38">
        <v>2976958</v>
      </c>
      <c r="AS150" s="16">
        <v>2195517</v>
      </c>
      <c r="AT150" s="16">
        <v>495367</v>
      </c>
      <c r="AU150" s="16">
        <v>286075</v>
      </c>
      <c r="AW150" s="3" t="s">
        <v>134</v>
      </c>
      <c r="AX150" s="19">
        <f>Sources!$H$19</f>
        <v>2020</v>
      </c>
      <c r="AY150" s="3" t="str">
        <f>Sources!$G$19</f>
        <v>LFS</v>
      </c>
      <c r="AZ150" s="3" t="s">
        <v>140</v>
      </c>
    </row>
    <row r="151" spans="2:52" x14ac:dyDescent="0.2">
      <c r="B151" s="3" t="s">
        <v>120</v>
      </c>
      <c r="C151" s="3" t="s">
        <v>11</v>
      </c>
      <c r="D151" s="4">
        <v>4278862</v>
      </c>
      <c r="E151" s="3">
        <v>2413077</v>
      </c>
      <c r="F151" s="3">
        <v>1769638</v>
      </c>
      <c r="G151" s="3">
        <v>96147</v>
      </c>
      <c r="I151" s="38">
        <v>0</v>
      </c>
      <c r="J151" s="16">
        <v>0</v>
      </c>
      <c r="K151" s="16">
        <v>0</v>
      </c>
      <c r="L151" s="16">
        <v>0</v>
      </c>
      <c r="N151" s="38">
        <v>4278862</v>
      </c>
      <c r="O151" s="16">
        <v>2413077</v>
      </c>
      <c r="P151" s="16">
        <v>1769638</v>
      </c>
      <c r="Q151" s="16">
        <v>96147</v>
      </c>
      <c r="S151" s="38">
        <v>1718565</v>
      </c>
      <c r="T151" s="16">
        <v>997207</v>
      </c>
      <c r="U151" s="16">
        <v>671604</v>
      </c>
      <c r="V151" s="16">
        <v>49754</v>
      </c>
      <c r="X151" s="16">
        <v>0</v>
      </c>
      <c r="Y151" s="16">
        <v>0</v>
      </c>
      <c r="Z151" s="16">
        <v>0</v>
      </c>
      <c r="AA151" s="16">
        <v>0</v>
      </c>
      <c r="AC151" s="38">
        <v>1718565</v>
      </c>
      <c r="AD151" s="16">
        <v>997207</v>
      </c>
      <c r="AE151" s="16">
        <v>671604</v>
      </c>
      <c r="AF151" s="16">
        <v>49754</v>
      </c>
      <c r="AH151" s="38">
        <v>2560297</v>
      </c>
      <c r="AI151" s="16">
        <v>1415870</v>
      </c>
      <c r="AJ151" s="16">
        <v>1098034</v>
      </c>
      <c r="AK151" s="16">
        <v>46393</v>
      </c>
      <c r="AM151" s="38">
        <v>0</v>
      </c>
      <c r="AN151" s="16">
        <v>0</v>
      </c>
      <c r="AO151" s="16">
        <v>0</v>
      </c>
      <c r="AP151" s="16">
        <v>0</v>
      </c>
      <c r="AR151" s="38">
        <v>2560297</v>
      </c>
      <c r="AS151" s="16">
        <v>1415870</v>
      </c>
      <c r="AT151" s="16">
        <v>1098034</v>
      </c>
      <c r="AU151" s="16">
        <v>46393</v>
      </c>
      <c r="AW151" s="3" t="s">
        <v>134</v>
      </c>
      <c r="AX151" s="19">
        <f>Sources!$H$19</f>
        <v>2020</v>
      </c>
      <c r="AY151" s="3" t="str">
        <f>Sources!$G$19</f>
        <v>LFS</v>
      </c>
      <c r="AZ151" s="3" t="s">
        <v>140</v>
      </c>
    </row>
    <row r="152" spans="2:52" x14ac:dyDescent="0.2">
      <c r="AW152" s="3" t="s">
        <v>173</v>
      </c>
    </row>
    <row r="153" spans="2:52" x14ac:dyDescent="0.2">
      <c r="B153" s="3" t="s">
        <v>120</v>
      </c>
      <c r="C153" s="3" t="s">
        <v>1</v>
      </c>
      <c r="D153" s="4">
        <v>17633716</v>
      </c>
      <c r="E153" s="3">
        <v>14472003</v>
      </c>
      <c r="F153" s="3">
        <v>2934430</v>
      </c>
      <c r="G153" s="3">
        <v>227283</v>
      </c>
      <c r="I153" s="38">
        <v>4241223</v>
      </c>
      <c r="J153" s="16">
        <v>314926</v>
      </c>
      <c r="K153" s="16">
        <v>3926297</v>
      </c>
      <c r="L153" s="16">
        <v>0</v>
      </c>
      <c r="N153" s="38">
        <v>21874939</v>
      </c>
      <c r="O153" s="16">
        <v>14786929</v>
      </c>
      <c r="P153" s="16">
        <v>6860727</v>
      </c>
      <c r="Q153" s="16">
        <v>227283</v>
      </c>
      <c r="S153" s="38">
        <v>10200286</v>
      </c>
      <c r="T153" s="16">
        <v>8703581</v>
      </c>
      <c r="U153" s="16">
        <v>1344179</v>
      </c>
      <c r="V153" s="16">
        <v>152527</v>
      </c>
      <c r="X153" s="16">
        <v>2812923</v>
      </c>
      <c r="Y153" s="16">
        <v>137681</v>
      </c>
      <c r="Z153" s="16">
        <v>2675242</v>
      </c>
      <c r="AA153" s="16">
        <v>0</v>
      </c>
      <c r="AC153" s="38">
        <v>13013209</v>
      </c>
      <c r="AD153" s="16">
        <v>8841262</v>
      </c>
      <c r="AE153" s="16">
        <v>4019421</v>
      </c>
      <c r="AF153" s="16">
        <v>152527</v>
      </c>
      <c r="AH153" s="38">
        <v>7433430</v>
      </c>
      <c r="AI153" s="16">
        <v>5768422</v>
      </c>
      <c r="AJ153" s="16">
        <v>1590251</v>
      </c>
      <c r="AK153" s="16">
        <v>74756</v>
      </c>
      <c r="AM153" s="38">
        <v>1428300</v>
      </c>
      <c r="AN153" s="16">
        <v>177245</v>
      </c>
      <c r="AO153" s="16">
        <v>1251055</v>
      </c>
      <c r="AP153" s="16">
        <v>0</v>
      </c>
      <c r="AR153" s="38">
        <v>8861730</v>
      </c>
      <c r="AS153" s="16">
        <v>5945667</v>
      </c>
      <c r="AT153" s="16">
        <v>2841306</v>
      </c>
      <c r="AU153" s="16">
        <v>74756</v>
      </c>
      <c r="AW153" s="3" t="s">
        <v>134</v>
      </c>
      <c r="AX153" s="19">
        <f>Sources!$H$19</f>
        <v>2020</v>
      </c>
      <c r="AY153" s="3" t="str">
        <f>Sources!$G$19</f>
        <v>LFS</v>
      </c>
      <c r="AZ153" s="3" t="s">
        <v>141</v>
      </c>
    </row>
    <row r="154" spans="2:52" x14ac:dyDescent="0.2">
      <c r="B154" s="3" t="s">
        <v>120</v>
      </c>
      <c r="C154" s="3" t="s">
        <v>8</v>
      </c>
      <c r="D154" s="4">
        <v>7163925</v>
      </c>
      <c r="E154" s="3">
        <v>5957888</v>
      </c>
      <c r="F154" s="3">
        <v>1164792</v>
      </c>
      <c r="G154" s="3">
        <v>41245</v>
      </c>
      <c r="I154" s="38">
        <v>1365031</v>
      </c>
      <c r="J154" s="16">
        <v>314926</v>
      </c>
      <c r="K154" s="16">
        <v>1050106</v>
      </c>
      <c r="L154" s="16">
        <v>0</v>
      </c>
      <c r="N154" s="38">
        <v>8528956</v>
      </c>
      <c r="O154" s="16">
        <v>6272814</v>
      </c>
      <c r="P154" s="16">
        <v>2214898</v>
      </c>
      <c r="Q154" s="16">
        <v>41245</v>
      </c>
      <c r="S154" s="38">
        <v>4588298</v>
      </c>
      <c r="T154" s="16">
        <v>3892345</v>
      </c>
      <c r="U154" s="16">
        <v>672575</v>
      </c>
      <c r="V154" s="16">
        <v>23378</v>
      </c>
      <c r="X154" s="16">
        <v>555333</v>
      </c>
      <c r="Y154" s="16">
        <v>137681</v>
      </c>
      <c r="Z154" s="16">
        <v>417652</v>
      </c>
      <c r="AA154" s="16">
        <v>0</v>
      </c>
      <c r="AC154" s="38">
        <v>5143631</v>
      </c>
      <c r="AD154" s="16">
        <v>4030026</v>
      </c>
      <c r="AE154" s="16">
        <v>1090227</v>
      </c>
      <c r="AF154" s="16">
        <v>23378</v>
      </c>
      <c r="AH154" s="38">
        <v>2575627</v>
      </c>
      <c r="AI154" s="16">
        <v>2065543</v>
      </c>
      <c r="AJ154" s="16">
        <v>492217</v>
      </c>
      <c r="AK154" s="16">
        <v>17866</v>
      </c>
      <c r="AM154" s="38">
        <v>809699</v>
      </c>
      <c r="AN154" s="16">
        <v>177245</v>
      </c>
      <c r="AO154" s="16">
        <v>632454</v>
      </c>
      <c r="AP154" s="16">
        <v>0</v>
      </c>
      <c r="AR154" s="38">
        <v>3385326</v>
      </c>
      <c r="AS154" s="16">
        <v>2242788</v>
      </c>
      <c r="AT154" s="16">
        <v>1124671</v>
      </c>
      <c r="AU154" s="16">
        <v>17866</v>
      </c>
      <c r="AW154" s="3" t="s">
        <v>134</v>
      </c>
      <c r="AX154" s="19">
        <f>Sources!$H$19</f>
        <v>2020</v>
      </c>
      <c r="AY154" s="3" t="str">
        <f>Sources!$G$19</f>
        <v>LFS</v>
      </c>
      <c r="AZ154" s="3" t="s">
        <v>141</v>
      </c>
    </row>
    <row r="155" spans="2:52" x14ac:dyDescent="0.2">
      <c r="B155" s="3" t="s">
        <v>120</v>
      </c>
      <c r="C155" s="3" t="s">
        <v>107</v>
      </c>
      <c r="D155" s="4">
        <v>591852</v>
      </c>
      <c r="E155" s="3">
        <v>587207</v>
      </c>
      <c r="F155" s="3">
        <v>0</v>
      </c>
      <c r="G155" s="3">
        <v>4645</v>
      </c>
      <c r="I155" s="38">
        <v>544066</v>
      </c>
      <c r="J155" s="16">
        <v>0</v>
      </c>
      <c r="K155" s="16">
        <v>544066</v>
      </c>
      <c r="L155" s="16">
        <v>0</v>
      </c>
      <c r="N155" s="38">
        <v>1135918</v>
      </c>
      <c r="O155" s="16">
        <v>587207</v>
      </c>
      <c r="P155" s="16">
        <v>544066</v>
      </c>
      <c r="Q155" s="16">
        <v>4645</v>
      </c>
      <c r="S155" s="38">
        <v>500360</v>
      </c>
      <c r="T155" s="16">
        <v>495715</v>
      </c>
      <c r="U155" s="16">
        <v>0</v>
      </c>
      <c r="V155" s="16">
        <v>4645</v>
      </c>
      <c r="X155" s="16">
        <v>420831</v>
      </c>
      <c r="Y155" s="16">
        <v>0</v>
      </c>
      <c r="Z155" s="16">
        <v>420831</v>
      </c>
      <c r="AA155" s="16">
        <v>0</v>
      </c>
      <c r="AC155" s="38">
        <v>921191</v>
      </c>
      <c r="AD155" s="16">
        <v>495715</v>
      </c>
      <c r="AE155" s="16">
        <v>420831</v>
      </c>
      <c r="AF155" s="16">
        <v>4645</v>
      </c>
      <c r="AH155" s="38">
        <v>91492</v>
      </c>
      <c r="AI155" s="16">
        <v>91492</v>
      </c>
      <c r="AJ155" s="16">
        <v>0</v>
      </c>
      <c r="AK155" s="16">
        <v>0</v>
      </c>
      <c r="AM155" s="38">
        <v>123235</v>
      </c>
      <c r="AN155" s="16">
        <v>0</v>
      </c>
      <c r="AO155" s="16">
        <v>123235</v>
      </c>
      <c r="AP155" s="16">
        <v>0</v>
      </c>
      <c r="AR155" s="38">
        <v>214727</v>
      </c>
      <c r="AS155" s="16">
        <v>91492</v>
      </c>
      <c r="AT155" s="16">
        <v>123235</v>
      </c>
      <c r="AU155" s="16">
        <v>0</v>
      </c>
      <c r="AW155" s="3" t="s">
        <v>134</v>
      </c>
      <c r="AX155" s="19">
        <f>Sources!$H$19</f>
        <v>2020</v>
      </c>
      <c r="AY155" s="3" t="str">
        <f>Sources!$G$19</f>
        <v>LFS</v>
      </c>
      <c r="AZ155" s="3" t="s">
        <v>141</v>
      </c>
    </row>
    <row r="156" spans="2:52" x14ac:dyDescent="0.2">
      <c r="B156" s="3" t="s">
        <v>120</v>
      </c>
      <c r="C156" s="3" t="s">
        <v>10</v>
      </c>
      <c r="D156" s="4">
        <v>5599076</v>
      </c>
      <c r="E156" s="3">
        <v>5513830</v>
      </c>
      <c r="F156" s="3">
        <v>0</v>
      </c>
      <c r="G156" s="3">
        <v>85246</v>
      </c>
      <c r="I156" s="38">
        <v>2332126</v>
      </c>
      <c r="J156" s="16">
        <v>0</v>
      </c>
      <c r="K156" s="16">
        <v>2332126</v>
      </c>
      <c r="L156" s="16">
        <v>0</v>
      </c>
      <c r="N156" s="38">
        <v>7931202</v>
      </c>
      <c r="O156" s="16">
        <v>5513830</v>
      </c>
      <c r="P156" s="16">
        <v>2332126</v>
      </c>
      <c r="Q156" s="16">
        <v>85246</v>
      </c>
      <c r="S156" s="38">
        <v>3393063</v>
      </c>
      <c r="T156" s="16">
        <v>3318313</v>
      </c>
      <c r="U156" s="16">
        <v>0</v>
      </c>
      <c r="V156" s="16">
        <v>74749</v>
      </c>
      <c r="X156" s="16">
        <v>1836759</v>
      </c>
      <c r="Y156" s="16">
        <v>0</v>
      </c>
      <c r="Z156" s="16">
        <v>1836759</v>
      </c>
      <c r="AA156" s="16">
        <v>0</v>
      </c>
      <c r="AC156" s="38">
        <v>5229822</v>
      </c>
      <c r="AD156" s="16">
        <v>3318313</v>
      </c>
      <c r="AE156" s="16">
        <v>1836759</v>
      </c>
      <c r="AF156" s="16">
        <v>74749</v>
      </c>
      <c r="AH156" s="38">
        <v>2206014</v>
      </c>
      <c r="AI156" s="16">
        <v>2195517</v>
      </c>
      <c r="AJ156" s="16">
        <v>0</v>
      </c>
      <c r="AK156" s="16">
        <v>10497</v>
      </c>
      <c r="AM156" s="38">
        <v>495367</v>
      </c>
      <c r="AN156" s="16">
        <v>0</v>
      </c>
      <c r="AO156" s="16">
        <v>495367</v>
      </c>
      <c r="AP156" s="16">
        <v>0</v>
      </c>
      <c r="AR156" s="38">
        <v>2701381</v>
      </c>
      <c r="AS156" s="16">
        <v>2195517</v>
      </c>
      <c r="AT156" s="16">
        <v>495367</v>
      </c>
      <c r="AU156" s="16">
        <v>10497</v>
      </c>
      <c r="AW156" s="3" t="s">
        <v>134</v>
      </c>
      <c r="AX156" s="19">
        <f>Sources!$H$19</f>
        <v>2020</v>
      </c>
      <c r="AY156" s="3" t="str">
        <f>Sources!$G$19</f>
        <v>LFS</v>
      </c>
      <c r="AZ156" s="3" t="s">
        <v>141</v>
      </c>
    </row>
    <row r="157" spans="2:52" x14ac:dyDescent="0.2">
      <c r="B157" s="3" t="s">
        <v>120</v>
      </c>
      <c r="C157" s="3" t="s">
        <v>11</v>
      </c>
      <c r="D157" s="4">
        <v>4278862</v>
      </c>
      <c r="E157" s="3">
        <v>2413077</v>
      </c>
      <c r="F157" s="3">
        <v>1769638</v>
      </c>
      <c r="G157" s="3">
        <v>96147</v>
      </c>
      <c r="I157" s="38">
        <v>0</v>
      </c>
      <c r="J157" s="16">
        <v>0</v>
      </c>
      <c r="K157" s="16">
        <v>0</v>
      </c>
      <c r="L157" s="16">
        <v>0</v>
      </c>
      <c r="N157" s="38">
        <v>4278862</v>
      </c>
      <c r="O157" s="16">
        <v>2413077</v>
      </c>
      <c r="P157" s="16">
        <v>1769638</v>
      </c>
      <c r="Q157" s="16">
        <v>96147</v>
      </c>
      <c r="S157" s="38">
        <v>1718565</v>
      </c>
      <c r="T157" s="16">
        <v>997207</v>
      </c>
      <c r="U157" s="16">
        <v>671604</v>
      </c>
      <c r="V157" s="16">
        <v>49754</v>
      </c>
      <c r="X157" s="16">
        <v>0</v>
      </c>
      <c r="Y157" s="16">
        <v>0</v>
      </c>
      <c r="Z157" s="16">
        <v>0</v>
      </c>
      <c r="AA157" s="16">
        <v>0</v>
      </c>
      <c r="AC157" s="38">
        <v>1718565</v>
      </c>
      <c r="AD157" s="16">
        <v>997207</v>
      </c>
      <c r="AE157" s="16">
        <v>671604</v>
      </c>
      <c r="AF157" s="16">
        <v>49754</v>
      </c>
      <c r="AH157" s="38">
        <v>2560297</v>
      </c>
      <c r="AI157" s="16">
        <v>1415870</v>
      </c>
      <c r="AJ157" s="16">
        <v>1098034</v>
      </c>
      <c r="AK157" s="16">
        <v>46393</v>
      </c>
      <c r="AM157" s="38">
        <v>0</v>
      </c>
      <c r="AN157" s="16">
        <v>0</v>
      </c>
      <c r="AO157" s="16">
        <v>0</v>
      </c>
      <c r="AP157" s="16">
        <v>0</v>
      </c>
      <c r="AR157" s="38">
        <v>2560297</v>
      </c>
      <c r="AS157" s="16">
        <v>1415870</v>
      </c>
      <c r="AT157" s="16">
        <v>1098034</v>
      </c>
      <c r="AU157" s="16">
        <v>46393</v>
      </c>
      <c r="AW157" s="3" t="s">
        <v>134</v>
      </c>
      <c r="AX157" s="19">
        <f>Sources!$H$19</f>
        <v>2020</v>
      </c>
      <c r="AY157" s="3" t="str">
        <f>Sources!$G$19</f>
        <v>LFS</v>
      </c>
      <c r="AZ157" s="3" t="s">
        <v>141</v>
      </c>
    </row>
    <row r="158" spans="2:52" x14ac:dyDescent="0.2">
      <c r="AW158" s="3" t="s">
        <v>173</v>
      </c>
    </row>
    <row r="159" spans="2:52" x14ac:dyDescent="0.2">
      <c r="B159" s="3" t="s">
        <v>121</v>
      </c>
      <c r="C159" s="3" t="s">
        <v>1</v>
      </c>
      <c r="D159" s="4">
        <v>6033162</v>
      </c>
      <c r="E159" s="3">
        <v>4000916</v>
      </c>
      <c r="F159" s="3">
        <v>1655653</v>
      </c>
      <c r="G159" s="3">
        <v>376593</v>
      </c>
      <c r="I159" s="38">
        <v>1364295</v>
      </c>
      <c r="J159" s="16">
        <v>5547</v>
      </c>
      <c r="K159" s="16">
        <v>1358748</v>
      </c>
      <c r="L159" s="16">
        <v>0</v>
      </c>
      <c r="N159" s="38">
        <v>7397457</v>
      </c>
      <c r="O159" s="16">
        <v>4006463</v>
      </c>
      <c r="P159" s="16">
        <v>3014401</v>
      </c>
      <c r="Q159" s="16">
        <v>376593</v>
      </c>
      <c r="S159" s="38">
        <v>3558751</v>
      </c>
      <c r="T159" s="16">
        <v>2431897</v>
      </c>
      <c r="U159" s="16">
        <v>979817</v>
      </c>
      <c r="V159" s="16">
        <v>147038</v>
      </c>
      <c r="X159" s="16">
        <v>1005591</v>
      </c>
      <c r="Y159" s="16">
        <v>5252</v>
      </c>
      <c r="Z159" s="16">
        <v>1000339</v>
      </c>
      <c r="AA159" s="16">
        <v>0</v>
      </c>
      <c r="AC159" s="38">
        <v>4564342</v>
      </c>
      <c r="AD159" s="16">
        <v>2437149</v>
      </c>
      <c r="AE159" s="16">
        <v>1980156</v>
      </c>
      <c r="AF159" s="16">
        <v>147038</v>
      </c>
      <c r="AH159" s="38">
        <v>2474411</v>
      </c>
      <c r="AI159" s="16">
        <v>1569019</v>
      </c>
      <c r="AJ159" s="16">
        <v>675836</v>
      </c>
      <c r="AK159" s="16">
        <v>229555</v>
      </c>
      <c r="AM159" s="38">
        <v>358704</v>
      </c>
      <c r="AN159" s="16">
        <v>295</v>
      </c>
      <c r="AO159" s="16">
        <v>358409</v>
      </c>
      <c r="AP159" s="16">
        <v>0</v>
      </c>
      <c r="AR159" s="38">
        <v>2833115</v>
      </c>
      <c r="AS159" s="16">
        <v>1569314</v>
      </c>
      <c r="AT159" s="16">
        <v>1034245</v>
      </c>
      <c r="AU159" s="16">
        <v>229555</v>
      </c>
      <c r="AW159" s="3" t="s">
        <v>134</v>
      </c>
      <c r="AX159" s="19">
        <f>Sources!$H$21</f>
        <v>2017</v>
      </c>
      <c r="AY159" s="3" t="str">
        <f>Sources!$G$21</f>
        <v>LFS</v>
      </c>
      <c r="AZ159" s="3" t="s">
        <v>140</v>
      </c>
    </row>
    <row r="160" spans="2:52" x14ac:dyDescent="0.2">
      <c r="B160" s="3" t="s">
        <v>121</v>
      </c>
      <c r="C160" s="3" t="s">
        <v>8</v>
      </c>
      <c r="D160" s="4">
        <v>3248852</v>
      </c>
      <c r="E160" s="3">
        <v>1899889</v>
      </c>
      <c r="F160" s="3">
        <v>1300779</v>
      </c>
      <c r="G160" s="3">
        <v>48185</v>
      </c>
      <c r="I160" s="38">
        <v>569468</v>
      </c>
      <c r="J160" s="16">
        <v>5547</v>
      </c>
      <c r="K160" s="16">
        <v>563921</v>
      </c>
      <c r="L160" s="16">
        <v>0</v>
      </c>
      <c r="N160" s="38">
        <v>3818320</v>
      </c>
      <c r="O160" s="16">
        <v>1905436</v>
      </c>
      <c r="P160" s="16">
        <v>1864700</v>
      </c>
      <c r="Q160" s="16">
        <v>48185</v>
      </c>
      <c r="S160" s="38">
        <v>2311070</v>
      </c>
      <c r="T160" s="16">
        <v>1417095</v>
      </c>
      <c r="U160" s="16">
        <v>872256</v>
      </c>
      <c r="V160" s="16">
        <v>21719</v>
      </c>
      <c r="X160" s="16">
        <v>420907</v>
      </c>
      <c r="Y160" s="16">
        <v>5252</v>
      </c>
      <c r="Z160" s="16">
        <v>415655</v>
      </c>
      <c r="AA160" s="16">
        <v>0</v>
      </c>
      <c r="AC160" s="38">
        <v>2731977</v>
      </c>
      <c r="AD160" s="16">
        <v>1422347</v>
      </c>
      <c r="AE160" s="16">
        <v>1287911</v>
      </c>
      <c r="AF160" s="16">
        <v>21719</v>
      </c>
      <c r="AH160" s="38">
        <v>937782</v>
      </c>
      <c r="AI160" s="16">
        <v>482794</v>
      </c>
      <c r="AJ160" s="16">
        <v>428522</v>
      </c>
      <c r="AK160" s="16">
        <v>26466</v>
      </c>
      <c r="AM160" s="38">
        <v>148561</v>
      </c>
      <c r="AN160" s="16">
        <v>295</v>
      </c>
      <c r="AO160" s="16">
        <v>148265</v>
      </c>
      <c r="AP160" s="16">
        <v>0</v>
      </c>
      <c r="AR160" s="38">
        <v>1086343</v>
      </c>
      <c r="AS160" s="16">
        <v>483089</v>
      </c>
      <c r="AT160" s="16">
        <v>576787</v>
      </c>
      <c r="AU160" s="16">
        <v>26466</v>
      </c>
      <c r="AW160" s="3" t="s">
        <v>134</v>
      </c>
      <c r="AX160" s="19">
        <f>Sources!$H$21</f>
        <v>2017</v>
      </c>
      <c r="AY160" s="3" t="str">
        <f>Sources!$G$21</f>
        <v>LFS</v>
      </c>
      <c r="AZ160" s="3" t="s">
        <v>140</v>
      </c>
    </row>
    <row r="161" spans="2:52" x14ac:dyDescent="0.2">
      <c r="B161" s="3" t="s">
        <v>121</v>
      </c>
      <c r="C161" s="3" t="s">
        <v>107</v>
      </c>
      <c r="D161" s="4">
        <v>293759</v>
      </c>
      <c r="E161" s="3">
        <v>292005</v>
      </c>
      <c r="F161" s="3">
        <v>0</v>
      </c>
      <c r="G161" s="3">
        <v>1754</v>
      </c>
      <c r="I161" s="38">
        <v>336914</v>
      </c>
      <c r="J161" s="16">
        <v>0</v>
      </c>
      <c r="K161" s="16">
        <v>336914</v>
      </c>
      <c r="L161" s="16">
        <v>0</v>
      </c>
      <c r="N161" s="38">
        <v>630673</v>
      </c>
      <c r="O161" s="16">
        <v>292005</v>
      </c>
      <c r="P161" s="16">
        <v>336914</v>
      </c>
      <c r="Q161" s="16">
        <v>1754</v>
      </c>
      <c r="S161" s="38">
        <v>191079</v>
      </c>
      <c r="T161" s="16">
        <v>190101</v>
      </c>
      <c r="U161" s="16">
        <v>0</v>
      </c>
      <c r="V161" s="16">
        <v>979</v>
      </c>
      <c r="X161" s="16">
        <v>277675</v>
      </c>
      <c r="Y161" s="16">
        <v>0</v>
      </c>
      <c r="Z161" s="16">
        <v>277675</v>
      </c>
      <c r="AA161" s="16">
        <v>0</v>
      </c>
      <c r="AC161" s="38">
        <v>468754</v>
      </c>
      <c r="AD161" s="16">
        <v>190101</v>
      </c>
      <c r="AE161" s="16">
        <v>277675</v>
      </c>
      <c r="AF161" s="16">
        <v>979</v>
      </c>
      <c r="AH161" s="38">
        <v>102680</v>
      </c>
      <c r="AI161" s="16">
        <v>101905</v>
      </c>
      <c r="AJ161" s="16">
        <v>0</v>
      </c>
      <c r="AK161" s="16">
        <v>775</v>
      </c>
      <c r="AM161" s="38">
        <v>59239</v>
      </c>
      <c r="AN161" s="16">
        <v>0</v>
      </c>
      <c r="AO161" s="16">
        <v>59239</v>
      </c>
      <c r="AP161" s="16">
        <v>0</v>
      </c>
      <c r="AR161" s="38">
        <v>161919</v>
      </c>
      <c r="AS161" s="16">
        <v>101905</v>
      </c>
      <c r="AT161" s="16">
        <v>59239</v>
      </c>
      <c r="AU161" s="16">
        <v>775</v>
      </c>
      <c r="AW161" s="3" t="s">
        <v>134</v>
      </c>
      <c r="AX161" s="19">
        <f>Sources!$H$21</f>
        <v>2017</v>
      </c>
      <c r="AY161" s="3" t="str">
        <f>Sources!$G$21</f>
        <v>LFS</v>
      </c>
      <c r="AZ161" s="3" t="s">
        <v>140</v>
      </c>
    </row>
    <row r="162" spans="2:52" x14ac:dyDescent="0.2">
      <c r="B162" s="3" t="s">
        <v>121</v>
      </c>
      <c r="C162" s="3" t="s">
        <v>10</v>
      </c>
      <c r="D162" s="4">
        <v>1534598</v>
      </c>
      <c r="E162" s="3">
        <v>1214770</v>
      </c>
      <c r="F162" s="3">
        <v>0</v>
      </c>
      <c r="G162" s="3">
        <v>319827</v>
      </c>
      <c r="I162" s="38">
        <v>457913</v>
      </c>
      <c r="J162" s="16">
        <v>0</v>
      </c>
      <c r="K162" s="16">
        <v>457913</v>
      </c>
      <c r="L162" s="16">
        <v>0</v>
      </c>
      <c r="N162" s="38">
        <v>1992511</v>
      </c>
      <c r="O162" s="16">
        <v>1214770</v>
      </c>
      <c r="P162" s="16">
        <v>457913</v>
      </c>
      <c r="Q162" s="16">
        <v>319827</v>
      </c>
      <c r="S162" s="38">
        <v>800480</v>
      </c>
      <c r="T162" s="16">
        <v>676999</v>
      </c>
      <c r="U162" s="16">
        <v>0</v>
      </c>
      <c r="V162" s="16">
        <v>123481</v>
      </c>
      <c r="X162" s="16">
        <v>307009</v>
      </c>
      <c r="Y162" s="16">
        <v>0</v>
      </c>
      <c r="Z162" s="16">
        <v>307009</v>
      </c>
      <c r="AA162" s="16">
        <v>0</v>
      </c>
      <c r="AC162" s="38">
        <v>1107489</v>
      </c>
      <c r="AD162" s="16">
        <v>676999</v>
      </c>
      <c r="AE162" s="16">
        <v>307009</v>
      </c>
      <c r="AF162" s="16">
        <v>123481</v>
      </c>
      <c r="AH162" s="38">
        <v>734117</v>
      </c>
      <c r="AI162" s="16">
        <v>537771</v>
      </c>
      <c r="AJ162" s="16">
        <v>0</v>
      </c>
      <c r="AK162" s="16">
        <v>196346</v>
      </c>
      <c r="AM162" s="38">
        <v>150904</v>
      </c>
      <c r="AN162" s="16">
        <v>0</v>
      </c>
      <c r="AO162" s="16">
        <v>150904</v>
      </c>
      <c r="AP162" s="16">
        <v>0</v>
      </c>
      <c r="AR162" s="38">
        <v>885021</v>
      </c>
      <c r="AS162" s="16">
        <v>537771</v>
      </c>
      <c r="AT162" s="16">
        <v>150904</v>
      </c>
      <c r="AU162" s="16">
        <v>196346</v>
      </c>
      <c r="AW162" s="3" t="s">
        <v>134</v>
      </c>
      <c r="AX162" s="19">
        <f>Sources!$H$21</f>
        <v>2017</v>
      </c>
      <c r="AY162" s="3" t="str">
        <f>Sources!$G$21</f>
        <v>LFS</v>
      </c>
      <c r="AZ162" s="3" t="s">
        <v>140</v>
      </c>
    </row>
    <row r="163" spans="2:52" x14ac:dyDescent="0.2">
      <c r="B163" s="3" t="s">
        <v>121</v>
      </c>
      <c r="C163" s="3" t="s">
        <v>11</v>
      </c>
      <c r="D163" s="4">
        <v>955952</v>
      </c>
      <c r="E163" s="3">
        <v>594251</v>
      </c>
      <c r="F163" s="3">
        <v>354874</v>
      </c>
      <c r="G163" s="3">
        <v>6827</v>
      </c>
      <c r="I163" s="38">
        <v>0</v>
      </c>
      <c r="J163" s="16">
        <v>0</v>
      </c>
      <c r="K163" s="16">
        <v>0</v>
      </c>
      <c r="L163" s="16">
        <v>0</v>
      </c>
      <c r="N163" s="38">
        <v>955952</v>
      </c>
      <c r="O163" s="16">
        <v>594251</v>
      </c>
      <c r="P163" s="16">
        <v>354874</v>
      </c>
      <c r="Q163" s="16">
        <v>6827</v>
      </c>
      <c r="S163" s="38">
        <v>256121</v>
      </c>
      <c r="T163" s="16">
        <v>147702</v>
      </c>
      <c r="U163" s="16">
        <v>107560</v>
      </c>
      <c r="V163" s="16">
        <v>859</v>
      </c>
      <c r="X163" s="16">
        <v>0</v>
      </c>
      <c r="Y163" s="16">
        <v>0</v>
      </c>
      <c r="Z163" s="16">
        <v>0</v>
      </c>
      <c r="AA163" s="16">
        <v>0</v>
      </c>
      <c r="AC163" s="38">
        <v>256121</v>
      </c>
      <c r="AD163" s="16">
        <v>147702</v>
      </c>
      <c r="AE163" s="16">
        <v>107560</v>
      </c>
      <c r="AF163" s="16">
        <v>859</v>
      </c>
      <c r="AH163" s="38">
        <v>699831</v>
      </c>
      <c r="AI163" s="16">
        <v>446549</v>
      </c>
      <c r="AJ163" s="16">
        <v>247314</v>
      </c>
      <c r="AK163" s="16">
        <v>5968</v>
      </c>
      <c r="AM163" s="38">
        <v>0</v>
      </c>
      <c r="AN163" s="16">
        <v>0</v>
      </c>
      <c r="AO163" s="16">
        <v>0</v>
      </c>
      <c r="AP163" s="16">
        <v>0</v>
      </c>
      <c r="AR163" s="38">
        <v>699831</v>
      </c>
      <c r="AS163" s="16">
        <v>446549</v>
      </c>
      <c r="AT163" s="16">
        <v>247314</v>
      </c>
      <c r="AU163" s="16">
        <v>5968</v>
      </c>
      <c r="AW163" s="3" t="s">
        <v>134</v>
      </c>
      <c r="AX163" s="19">
        <f>Sources!$H$21</f>
        <v>2017</v>
      </c>
      <c r="AY163" s="3" t="str">
        <f>Sources!$G$21</f>
        <v>LFS</v>
      </c>
      <c r="AZ163" s="3" t="s">
        <v>140</v>
      </c>
    </row>
    <row r="164" spans="2:52" x14ac:dyDescent="0.2">
      <c r="AW164" s="3" t="s">
        <v>173</v>
      </c>
    </row>
    <row r="165" spans="2:52" x14ac:dyDescent="0.2">
      <c r="B165" s="3" t="s">
        <v>121</v>
      </c>
      <c r="C165" s="3" t="s">
        <v>1</v>
      </c>
      <c r="D165" s="4">
        <v>5726379</v>
      </c>
      <c r="E165" s="3">
        <v>3953914</v>
      </c>
      <c r="F165" s="3">
        <v>1660133</v>
      </c>
      <c r="G165" s="3">
        <v>112333</v>
      </c>
      <c r="I165" s="38">
        <v>1359815</v>
      </c>
      <c r="J165" s="16">
        <v>5547</v>
      </c>
      <c r="K165" s="16">
        <v>1354268</v>
      </c>
      <c r="L165" s="16">
        <v>0</v>
      </c>
      <c r="N165" s="38">
        <v>7086194</v>
      </c>
      <c r="O165" s="16">
        <v>3959461</v>
      </c>
      <c r="P165" s="16">
        <v>3014401</v>
      </c>
      <c r="Q165" s="16">
        <v>112333</v>
      </c>
      <c r="S165" s="38">
        <v>3443735</v>
      </c>
      <c r="T165" s="16">
        <v>2416252</v>
      </c>
      <c r="U165" s="16">
        <v>982796</v>
      </c>
      <c r="V165" s="16">
        <v>44687</v>
      </c>
      <c r="X165" s="16">
        <v>1002611</v>
      </c>
      <c r="Y165" s="16">
        <v>5252</v>
      </c>
      <c r="Z165" s="16">
        <v>997359</v>
      </c>
      <c r="AA165" s="16">
        <v>0</v>
      </c>
      <c r="AC165" s="38">
        <v>4446346</v>
      </c>
      <c r="AD165" s="16">
        <v>2421504</v>
      </c>
      <c r="AE165" s="16">
        <v>1980155</v>
      </c>
      <c r="AF165" s="16">
        <v>44687</v>
      </c>
      <c r="AH165" s="38">
        <v>2282644</v>
      </c>
      <c r="AI165" s="16">
        <v>1537662</v>
      </c>
      <c r="AJ165" s="16">
        <v>677336</v>
      </c>
      <c r="AK165" s="16">
        <v>67646</v>
      </c>
      <c r="AM165" s="38">
        <v>357204</v>
      </c>
      <c r="AN165" s="16">
        <v>295</v>
      </c>
      <c r="AO165" s="16">
        <v>356909</v>
      </c>
      <c r="AP165" s="16">
        <v>0</v>
      </c>
      <c r="AR165" s="38">
        <v>2639848</v>
      </c>
      <c r="AS165" s="16">
        <v>1537957</v>
      </c>
      <c r="AT165" s="16">
        <v>1034245</v>
      </c>
      <c r="AU165" s="16">
        <v>67646</v>
      </c>
      <c r="AW165" s="3" t="s">
        <v>134</v>
      </c>
      <c r="AX165" s="19">
        <f>Sources!$H$21</f>
        <v>2017</v>
      </c>
      <c r="AY165" s="3" t="str">
        <f>Sources!$G$21</f>
        <v>LFS</v>
      </c>
      <c r="AZ165" s="3" t="s">
        <v>141</v>
      </c>
    </row>
    <row r="166" spans="2:52" x14ac:dyDescent="0.2">
      <c r="B166" s="3" t="s">
        <v>121</v>
      </c>
      <c r="C166" s="3" t="s">
        <v>8</v>
      </c>
      <c r="D166" s="4">
        <v>3248852</v>
      </c>
      <c r="E166" s="3">
        <v>1852887</v>
      </c>
      <c r="F166" s="3">
        <v>1300779</v>
      </c>
      <c r="G166" s="3">
        <v>95187</v>
      </c>
      <c r="I166" s="38">
        <v>569468</v>
      </c>
      <c r="J166" s="16">
        <v>5547</v>
      </c>
      <c r="K166" s="16">
        <v>563921</v>
      </c>
      <c r="L166" s="16">
        <v>0</v>
      </c>
      <c r="N166" s="38">
        <v>3818320</v>
      </c>
      <c r="O166" s="16">
        <v>1858434</v>
      </c>
      <c r="P166" s="16">
        <v>1864700</v>
      </c>
      <c r="Q166" s="16">
        <v>95187</v>
      </c>
      <c r="S166" s="38">
        <v>2311070</v>
      </c>
      <c r="T166" s="16">
        <v>1401450</v>
      </c>
      <c r="U166" s="16">
        <v>872256</v>
      </c>
      <c r="V166" s="16">
        <v>37364</v>
      </c>
      <c r="X166" s="16">
        <v>420907</v>
      </c>
      <c r="Y166" s="16">
        <v>5252</v>
      </c>
      <c r="Z166" s="16">
        <v>415655</v>
      </c>
      <c r="AA166" s="16">
        <v>0</v>
      </c>
      <c r="AC166" s="38">
        <v>2731977</v>
      </c>
      <c r="AD166" s="16">
        <v>1406702</v>
      </c>
      <c r="AE166" s="16">
        <v>1287911</v>
      </c>
      <c r="AF166" s="16">
        <v>37364</v>
      </c>
      <c r="AH166" s="38">
        <v>937782</v>
      </c>
      <c r="AI166" s="16">
        <v>451437</v>
      </c>
      <c r="AJ166" s="16">
        <v>428522</v>
      </c>
      <c r="AK166" s="16">
        <v>57823</v>
      </c>
      <c r="AM166" s="38">
        <v>148561</v>
      </c>
      <c r="AN166" s="16">
        <v>295</v>
      </c>
      <c r="AO166" s="16">
        <v>148265</v>
      </c>
      <c r="AP166" s="16">
        <v>0</v>
      </c>
      <c r="AR166" s="38">
        <v>1086343</v>
      </c>
      <c r="AS166" s="16">
        <v>451732</v>
      </c>
      <c r="AT166" s="16">
        <v>576787</v>
      </c>
      <c r="AU166" s="16">
        <v>57823</v>
      </c>
      <c r="AW166" s="3" t="s">
        <v>134</v>
      </c>
      <c r="AX166" s="19">
        <f>Sources!$H$21</f>
        <v>2017</v>
      </c>
      <c r="AY166" s="3" t="str">
        <f>Sources!$G$21</f>
        <v>LFS</v>
      </c>
      <c r="AZ166" s="3" t="s">
        <v>141</v>
      </c>
    </row>
    <row r="167" spans="2:52" x14ac:dyDescent="0.2">
      <c r="B167" s="3" t="s">
        <v>121</v>
      </c>
      <c r="C167" s="3" t="s">
        <v>107</v>
      </c>
      <c r="D167" s="4">
        <v>293759</v>
      </c>
      <c r="E167" s="3">
        <v>292005</v>
      </c>
      <c r="F167" s="3">
        <v>0</v>
      </c>
      <c r="G167" s="3">
        <v>1754</v>
      </c>
      <c r="I167" s="38">
        <v>336914</v>
      </c>
      <c r="J167" s="16">
        <v>0</v>
      </c>
      <c r="K167" s="16">
        <v>336914</v>
      </c>
      <c r="L167" s="16">
        <v>0</v>
      </c>
      <c r="N167" s="38">
        <v>630673</v>
      </c>
      <c r="O167" s="16">
        <v>292005</v>
      </c>
      <c r="P167" s="16">
        <v>336914</v>
      </c>
      <c r="Q167" s="16">
        <v>1754</v>
      </c>
      <c r="S167" s="38">
        <v>191079</v>
      </c>
      <c r="T167" s="16">
        <v>190101</v>
      </c>
      <c r="U167" s="16">
        <v>0</v>
      </c>
      <c r="V167" s="16">
        <v>979</v>
      </c>
      <c r="X167" s="16">
        <v>277675</v>
      </c>
      <c r="Y167" s="16">
        <v>0</v>
      </c>
      <c r="Z167" s="16">
        <v>277675</v>
      </c>
      <c r="AA167" s="16">
        <v>0</v>
      </c>
      <c r="AC167" s="38">
        <v>468754</v>
      </c>
      <c r="AD167" s="16">
        <v>190101</v>
      </c>
      <c r="AE167" s="16">
        <v>277675</v>
      </c>
      <c r="AF167" s="16">
        <v>979</v>
      </c>
      <c r="AH167" s="38">
        <v>102680</v>
      </c>
      <c r="AI167" s="16">
        <v>101905</v>
      </c>
      <c r="AJ167" s="16">
        <v>0</v>
      </c>
      <c r="AK167" s="16">
        <v>775</v>
      </c>
      <c r="AM167" s="38">
        <v>59239</v>
      </c>
      <c r="AN167" s="16">
        <v>0</v>
      </c>
      <c r="AO167" s="16">
        <v>59239</v>
      </c>
      <c r="AP167" s="16">
        <v>0</v>
      </c>
      <c r="AR167" s="38">
        <v>161919</v>
      </c>
      <c r="AS167" s="16">
        <v>101905</v>
      </c>
      <c r="AT167" s="16">
        <v>59239</v>
      </c>
      <c r="AU167" s="16">
        <v>775</v>
      </c>
      <c r="AW167" s="3" t="s">
        <v>134</v>
      </c>
      <c r="AX167" s="19">
        <f>Sources!$H$21</f>
        <v>2017</v>
      </c>
      <c r="AY167" s="3" t="str">
        <f>Sources!$G$21</f>
        <v>LFS</v>
      </c>
      <c r="AZ167" s="3" t="s">
        <v>141</v>
      </c>
    </row>
    <row r="168" spans="2:52" x14ac:dyDescent="0.2">
      <c r="B168" s="3" t="s">
        <v>121</v>
      </c>
      <c r="C168" s="3" t="s">
        <v>10</v>
      </c>
      <c r="D168" s="4">
        <v>1227815</v>
      </c>
      <c r="E168" s="3">
        <v>1214770</v>
      </c>
      <c r="F168" s="3">
        <v>4480</v>
      </c>
      <c r="G168" s="3">
        <v>8565</v>
      </c>
      <c r="I168" s="38">
        <v>453433</v>
      </c>
      <c r="J168" s="16">
        <v>0</v>
      </c>
      <c r="K168" s="16">
        <v>453433</v>
      </c>
      <c r="L168" s="16">
        <v>0</v>
      </c>
      <c r="N168" s="38">
        <v>1681248</v>
      </c>
      <c r="O168" s="16">
        <v>1214770</v>
      </c>
      <c r="P168" s="16">
        <v>457913</v>
      </c>
      <c r="Q168" s="16">
        <v>8565</v>
      </c>
      <c r="S168" s="38">
        <v>685464</v>
      </c>
      <c r="T168" s="16">
        <v>676999</v>
      </c>
      <c r="U168" s="16">
        <v>2980</v>
      </c>
      <c r="V168" s="16">
        <v>5485</v>
      </c>
      <c r="X168" s="16">
        <v>304029</v>
      </c>
      <c r="Y168" s="16">
        <v>0</v>
      </c>
      <c r="Z168" s="16">
        <v>304029</v>
      </c>
      <c r="AA168" s="16">
        <v>0</v>
      </c>
      <c r="AC168" s="38">
        <v>989493</v>
      </c>
      <c r="AD168" s="16">
        <v>676999</v>
      </c>
      <c r="AE168" s="16">
        <v>307009</v>
      </c>
      <c r="AF168" s="16">
        <v>5485</v>
      </c>
      <c r="AH168" s="38">
        <v>542351</v>
      </c>
      <c r="AI168" s="16">
        <v>537771</v>
      </c>
      <c r="AJ168" s="16">
        <v>1500</v>
      </c>
      <c r="AK168" s="16">
        <v>3079</v>
      </c>
      <c r="AM168" s="38">
        <v>149404</v>
      </c>
      <c r="AN168" s="16">
        <v>0</v>
      </c>
      <c r="AO168" s="16">
        <v>149404</v>
      </c>
      <c r="AP168" s="16">
        <v>0</v>
      </c>
      <c r="AR168" s="38">
        <v>691755</v>
      </c>
      <c r="AS168" s="16">
        <v>537771</v>
      </c>
      <c r="AT168" s="16">
        <v>150904</v>
      </c>
      <c r="AU168" s="16">
        <v>3079</v>
      </c>
      <c r="AW168" s="3" t="s">
        <v>134</v>
      </c>
      <c r="AX168" s="19">
        <f>Sources!$H$21</f>
        <v>2017</v>
      </c>
      <c r="AY168" s="3" t="str">
        <f>Sources!$G$21</f>
        <v>LFS</v>
      </c>
      <c r="AZ168" s="3" t="s">
        <v>141</v>
      </c>
    </row>
    <row r="169" spans="2:52" x14ac:dyDescent="0.2">
      <c r="B169" s="3" t="s">
        <v>121</v>
      </c>
      <c r="C169" s="3" t="s">
        <v>11</v>
      </c>
      <c r="D169" s="4">
        <v>955952</v>
      </c>
      <c r="E169" s="3">
        <v>594251</v>
      </c>
      <c r="F169" s="3">
        <v>354874</v>
      </c>
      <c r="G169" s="3">
        <v>6827</v>
      </c>
      <c r="I169" s="38">
        <v>0</v>
      </c>
      <c r="J169" s="16">
        <v>0</v>
      </c>
      <c r="K169" s="16">
        <v>0</v>
      </c>
      <c r="L169" s="16">
        <v>0</v>
      </c>
      <c r="N169" s="38">
        <v>955952</v>
      </c>
      <c r="O169" s="16">
        <v>594251</v>
      </c>
      <c r="P169" s="16">
        <v>354874</v>
      </c>
      <c r="Q169" s="16">
        <v>6827</v>
      </c>
      <c r="S169" s="38">
        <v>256121</v>
      </c>
      <c r="T169" s="16">
        <v>147702</v>
      </c>
      <c r="U169" s="16">
        <v>107560</v>
      </c>
      <c r="V169" s="16">
        <v>859</v>
      </c>
      <c r="X169" s="16">
        <v>0</v>
      </c>
      <c r="Y169" s="16">
        <v>0</v>
      </c>
      <c r="Z169" s="16">
        <v>0</v>
      </c>
      <c r="AA169" s="16">
        <v>0</v>
      </c>
      <c r="AC169" s="38">
        <v>256121</v>
      </c>
      <c r="AD169" s="16">
        <v>147702</v>
      </c>
      <c r="AE169" s="16">
        <v>107560</v>
      </c>
      <c r="AF169" s="16">
        <v>859</v>
      </c>
      <c r="AH169" s="38">
        <v>699831</v>
      </c>
      <c r="AI169" s="16">
        <v>446549</v>
      </c>
      <c r="AJ169" s="16">
        <v>247314</v>
      </c>
      <c r="AK169" s="16">
        <v>5968</v>
      </c>
      <c r="AM169" s="38">
        <v>0</v>
      </c>
      <c r="AN169" s="16">
        <v>0</v>
      </c>
      <c r="AO169" s="16">
        <v>0</v>
      </c>
      <c r="AP169" s="16">
        <v>0</v>
      </c>
      <c r="AR169" s="38">
        <v>699831</v>
      </c>
      <c r="AS169" s="16">
        <v>446549</v>
      </c>
      <c r="AT169" s="16">
        <v>247314</v>
      </c>
      <c r="AU169" s="16">
        <v>5968</v>
      </c>
      <c r="AW169" s="3" t="s">
        <v>134</v>
      </c>
      <c r="AX169" s="19">
        <f>Sources!$H$21</f>
        <v>2017</v>
      </c>
      <c r="AY169" s="3" t="str">
        <f>Sources!$G$21</f>
        <v>LFS</v>
      </c>
      <c r="AZ169" s="3" t="s">
        <v>141</v>
      </c>
    </row>
    <row r="170" spans="2:52" x14ac:dyDescent="0.2">
      <c r="AW170" s="3" t="s">
        <v>173</v>
      </c>
    </row>
    <row r="171" spans="2:52" x14ac:dyDescent="0.2">
      <c r="B171" s="3" t="s">
        <v>122</v>
      </c>
      <c r="C171" s="3" t="s">
        <v>1</v>
      </c>
      <c r="D171" s="4">
        <v>2135</v>
      </c>
      <c r="E171" s="3">
        <v>1072</v>
      </c>
      <c r="F171" s="3">
        <v>1048</v>
      </c>
      <c r="G171" s="3">
        <v>15</v>
      </c>
      <c r="I171" s="38">
        <v>2316</v>
      </c>
      <c r="J171" s="16">
        <v>0</v>
      </c>
      <c r="K171" s="16">
        <v>2316</v>
      </c>
      <c r="L171" s="16">
        <v>0</v>
      </c>
      <c r="N171" s="38">
        <v>4451</v>
      </c>
      <c r="O171" s="16">
        <v>1072</v>
      </c>
      <c r="P171" s="16">
        <v>3364</v>
      </c>
      <c r="Q171" s="16">
        <v>15</v>
      </c>
      <c r="S171" s="38">
        <v>1252</v>
      </c>
      <c r="T171" s="16">
        <v>670</v>
      </c>
      <c r="U171" s="16">
        <v>568</v>
      </c>
      <c r="V171" s="16">
        <v>14</v>
      </c>
      <c r="X171" s="16">
        <v>1260</v>
      </c>
      <c r="Y171" s="16">
        <v>0</v>
      </c>
      <c r="Z171" s="16">
        <v>1260</v>
      </c>
      <c r="AA171" s="16">
        <v>0</v>
      </c>
      <c r="AC171" s="38">
        <v>2512</v>
      </c>
      <c r="AD171" s="16">
        <v>670</v>
      </c>
      <c r="AE171" s="16">
        <v>1828</v>
      </c>
      <c r="AF171" s="16">
        <v>14</v>
      </c>
      <c r="AH171" s="38">
        <v>883</v>
      </c>
      <c r="AI171" s="16">
        <v>402</v>
      </c>
      <c r="AJ171" s="16">
        <v>480</v>
      </c>
      <c r="AK171" s="16">
        <v>1</v>
      </c>
      <c r="AM171" s="38">
        <v>1056</v>
      </c>
      <c r="AN171" s="16">
        <v>0</v>
      </c>
      <c r="AO171" s="16">
        <v>1056</v>
      </c>
      <c r="AP171" s="16">
        <v>0</v>
      </c>
      <c r="AR171" s="38">
        <v>1939</v>
      </c>
      <c r="AS171" s="16">
        <v>402</v>
      </c>
      <c r="AT171" s="16">
        <v>1536</v>
      </c>
      <c r="AU171" s="16">
        <v>1</v>
      </c>
      <c r="AW171" s="3" t="s">
        <v>135</v>
      </c>
      <c r="AX171" s="19">
        <f>Sources!$H$20</f>
        <v>2021</v>
      </c>
      <c r="AY171" s="3" t="str">
        <f>Sources!$G$20</f>
        <v>CENSUS</v>
      </c>
      <c r="AZ171" s="3" t="s">
        <v>140</v>
      </c>
    </row>
    <row r="172" spans="2:52" x14ac:dyDescent="0.2">
      <c r="B172" s="3" t="s">
        <v>122</v>
      </c>
      <c r="C172" s="3" t="s">
        <v>8</v>
      </c>
      <c r="D172" s="4">
        <v>1956</v>
      </c>
      <c r="E172" s="3">
        <v>923</v>
      </c>
      <c r="F172" s="3">
        <v>1033</v>
      </c>
      <c r="G172" s="3">
        <v>0</v>
      </c>
      <c r="I172" s="38">
        <v>2160</v>
      </c>
      <c r="J172" s="16">
        <v>0</v>
      </c>
      <c r="K172" s="16">
        <v>2160</v>
      </c>
      <c r="L172" s="16">
        <v>0</v>
      </c>
      <c r="N172" s="38">
        <v>4116</v>
      </c>
      <c r="O172" s="16">
        <v>923</v>
      </c>
      <c r="P172" s="16">
        <v>3193</v>
      </c>
      <c r="Q172" s="16">
        <v>0</v>
      </c>
      <c r="S172" s="38">
        <v>1159</v>
      </c>
      <c r="T172" s="16">
        <v>599</v>
      </c>
      <c r="U172" s="16">
        <v>560</v>
      </c>
      <c r="V172" s="16">
        <v>0</v>
      </c>
      <c r="X172" s="16">
        <v>1163</v>
      </c>
      <c r="Y172" s="16">
        <v>0</v>
      </c>
      <c r="Z172" s="16">
        <v>1163</v>
      </c>
      <c r="AA172" s="16">
        <v>0</v>
      </c>
      <c r="AC172" s="38">
        <v>2322</v>
      </c>
      <c r="AD172" s="16">
        <v>599</v>
      </c>
      <c r="AE172" s="16">
        <v>1723</v>
      </c>
      <c r="AF172" s="16">
        <v>0</v>
      </c>
      <c r="AH172" s="38">
        <v>797</v>
      </c>
      <c r="AI172" s="16">
        <v>324</v>
      </c>
      <c r="AJ172" s="16">
        <v>473</v>
      </c>
      <c r="AK172" s="16">
        <v>0</v>
      </c>
      <c r="AM172" s="38">
        <v>997</v>
      </c>
      <c r="AN172" s="16">
        <v>0</v>
      </c>
      <c r="AO172" s="16">
        <v>997</v>
      </c>
      <c r="AP172" s="16">
        <v>0</v>
      </c>
      <c r="AR172" s="38">
        <v>1794</v>
      </c>
      <c r="AS172" s="16">
        <v>324</v>
      </c>
      <c r="AT172" s="16">
        <v>1470</v>
      </c>
      <c r="AU172" s="16">
        <v>0</v>
      </c>
      <c r="AW172" s="3" t="s">
        <v>135</v>
      </c>
      <c r="AX172" s="19">
        <f>Sources!$H$20</f>
        <v>2021</v>
      </c>
      <c r="AY172" s="3" t="str">
        <f>Sources!$G$20</f>
        <v>CENSUS</v>
      </c>
      <c r="AZ172" s="3" t="s">
        <v>140</v>
      </c>
    </row>
    <row r="173" spans="2:52" x14ac:dyDescent="0.2">
      <c r="B173" s="3" t="s">
        <v>122</v>
      </c>
      <c r="C173" s="3" t="s">
        <v>107</v>
      </c>
      <c r="D173" s="4">
        <v>21</v>
      </c>
      <c r="E173" s="3">
        <v>20</v>
      </c>
      <c r="F173" s="3">
        <v>0</v>
      </c>
      <c r="G173" s="3">
        <v>1</v>
      </c>
      <c r="I173" s="38">
        <v>110</v>
      </c>
      <c r="J173" s="16">
        <v>0</v>
      </c>
      <c r="K173" s="16">
        <v>110</v>
      </c>
      <c r="L173" s="16">
        <v>0</v>
      </c>
      <c r="N173" s="38">
        <v>131</v>
      </c>
      <c r="O173" s="16">
        <v>20</v>
      </c>
      <c r="P173" s="16">
        <v>110</v>
      </c>
      <c r="Q173" s="16">
        <v>1</v>
      </c>
      <c r="S173" s="38">
        <v>14</v>
      </c>
      <c r="T173" s="16">
        <v>13</v>
      </c>
      <c r="U173" s="16">
        <v>0</v>
      </c>
      <c r="V173" s="16">
        <v>1</v>
      </c>
      <c r="X173" s="16">
        <v>73</v>
      </c>
      <c r="Y173" s="16">
        <v>0</v>
      </c>
      <c r="Z173" s="16">
        <v>73</v>
      </c>
      <c r="AA173" s="16">
        <v>0</v>
      </c>
      <c r="AC173" s="38">
        <v>87</v>
      </c>
      <c r="AD173" s="16">
        <v>13</v>
      </c>
      <c r="AE173" s="16">
        <v>73</v>
      </c>
      <c r="AF173" s="16">
        <v>1</v>
      </c>
      <c r="AH173" s="38">
        <v>7</v>
      </c>
      <c r="AI173" s="16">
        <v>7</v>
      </c>
      <c r="AJ173" s="16">
        <v>0</v>
      </c>
      <c r="AK173" s="16">
        <v>0</v>
      </c>
      <c r="AM173" s="38">
        <v>37</v>
      </c>
      <c r="AN173" s="16">
        <v>0</v>
      </c>
      <c r="AO173" s="16">
        <v>37</v>
      </c>
      <c r="AP173" s="16">
        <v>0</v>
      </c>
      <c r="AR173" s="38">
        <v>44</v>
      </c>
      <c r="AS173" s="16">
        <v>7</v>
      </c>
      <c r="AT173" s="16">
        <v>37</v>
      </c>
      <c r="AU173" s="16">
        <v>0</v>
      </c>
      <c r="AW173" s="3" t="s">
        <v>135</v>
      </c>
      <c r="AX173" s="19">
        <f>Sources!$H$20</f>
        <v>2021</v>
      </c>
      <c r="AY173" s="3" t="str">
        <f>Sources!$G$20</f>
        <v>CENSUS</v>
      </c>
      <c r="AZ173" s="3" t="s">
        <v>140</v>
      </c>
    </row>
    <row r="174" spans="2:52" x14ac:dyDescent="0.2">
      <c r="B174" s="3" t="s">
        <v>122</v>
      </c>
      <c r="C174" s="3" t="s">
        <v>10</v>
      </c>
      <c r="D174" s="4">
        <v>88</v>
      </c>
      <c r="E174" s="3">
        <v>74</v>
      </c>
      <c r="F174" s="3">
        <v>0</v>
      </c>
      <c r="G174" s="3">
        <v>14</v>
      </c>
      <c r="I174" s="38">
        <v>46</v>
      </c>
      <c r="J174" s="16">
        <v>0</v>
      </c>
      <c r="K174" s="16">
        <v>46</v>
      </c>
      <c r="L174" s="16">
        <v>0</v>
      </c>
      <c r="N174" s="38">
        <v>134</v>
      </c>
      <c r="O174" s="16">
        <v>74</v>
      </c>
      <c r="P174" s="16">
        <v>46</v>
      </c>
      <c r="Q174" s="16">
        <v>14</v>
      </c>
      <c r="S174" s="38">
        <v>46</v>
      </c>
      <c r="T174" s="16">
        <v>33</v>
      </c>
      <c r="U174" s="16">
        <v>0</v>
      </c>
      <c r="V174" s="16">
        <v>13</v>
      </c>
      <c r="X174" s="16">
        <v>24</v>
      </c>
      <c r="Y174" s="16">
        <v>0</v>
      </c>
      <c r="Z174" s="16">
        <v>24</v>
      </c>
      <c r="AA174" s="16">
        <v>0</v>
      </c>
      <c r="AC174" s="38">
        <v>70</v>
      </c>
      <c r="AD174" s="16">
        <v>33</v>
      </c>
      <c r="AE174" s="16">
        <v>24</v>
      </c>
      <c r="AF174" s="16">
        <v>13</v>
      </c>
      <c r="AH174" s="38">
        <v>42</v>
      </c>
      <c r="AI174" s="16">
        <v>41</v>
      </c>
      <c r="AJ174" s="16">
        <v>0</v>
      </c>
      <c r="AK174" s="16">
        <v>1</v>
      </c>
      <c r="AM174" s="38">
        <v>22</v>
      </c>
      <c r="AN174" s="16">
        <v>0</v>
      </c>
      <c r="AO174" s="16">
        <v>22</v>
      </c>
      <c r="AP174" s="16">
        <v>0</v>
      </c>
      <c r="AR174" s="38">
        <v>64</v>
      </c>
      <c r="AS174" s="16">
        <v>41</v>
      </c>
      <c r="AT174" s="16">
        <v>22</v>
      </c>
      <c r="AU174" s="16">
        <v>1</v>
      </c>
      <c r="AW174" s="3" t="s">
        <v>135</v>
      </c>
      <c r="AX174" s="19">
        <f>Sources!$H$20</f>
        <v>2021</v>
      </c>
      <c r="AY174" s="3" t="str">
        <f>Sources!$G$20</f>
        <v>CENSUS</v>
      </c>
      <c r="AZ174" s="3" t="s">
        <v>140</v>
      </c>
    </row>
    <row r="175" spans="2:52" x14ac:dyDescent="0.2">
      <c r="B175" s="3" t="s">
        <v>122</v>
      </c>
      <c r="C175" s="3" t="s">
        <v>11</v>
      </c>
      <c r="D175" s="4">
        <v>70</v>
      </c>
      <c r="E175" s="3">
        <v>55</v>
      </c>
      <c r="F175" s="3">
        <v>15</v>
      </c>
      <c r="G175" s="3">
        <v>0</v>
      </c>
      <c r="I175" s="38">
        <v>0</v>
      </c>
      <c r="J175" s="16">
        <v>0</v>
      </c>
      <c r="K175" s="16">
        <v>0</v>
      </c>
      <c r="L175" s="16">
        <v>0</v>
      </c>
      <c r="N175" s="38">
        <v>70</v>
      </c>
      <c r="O175" s="16">
        <v>55</v>
      </c>
      <c r="P175" s="16">
        <v>15</v>
      </c>
      <c r="Q175" s="16">
        <v>0</v>
      </c>
      <c r="S175" s="38">
        <v>33</v>
      </c>
      <c r="T175" s="16">
        <v>25</v>
      </c>
      <c r="U175" s="16">
        <v>8</v>
      </c>
      <c r="V175" s="16">
        <v>0</v>
      </c>
      <c r="X175" s="16">
        <v>0</v>
      </c>
      <c r="Y175" s="16">
        <v>0</v>
      </c>
      <c r="Z175" s="16">
        <v>0</v>
      </c>
      <c r="AA175" s="16">
        <v>0</v>
      </c>
      <c r="AC175" s="38">
        <v>33</v>
      </c>
      <c r="AD175" s="16">
        <v>25</v>
      </c>
      <c r="AE175" s="16">
        <v>8</v>
      </c>
      <c r="AF175" s="16">
        <v>0</v>
      </c>
      <c r="AH175" s="38">
        <v>37</v>
      </c>
      <c r="AI175" s="16">
        <v>30</v>
      </c>
      <c r="AJ175" s="16">
        <v>7</v>
      </c>
      <c r="AK175" s="16">
        <v>0</v>
      </c>
      <c r="AM175" s="38">
        <v>0</v>
      </c>
      <c r="AN175" s="16">
        <v>0</v>
      </c>
      <c r="AO175" s="16">
        <v>0</v>
      </c>
      <c r="AP175" s="16">
        <v>0</v>
      </c>
      <c r="AR175" s="38">
        <v>37</v>
      </c>
      <c r="AS175" s="16">
        <v>30</v>
      </c>
      <c r="AT175" s="16">
        <v>7</v>
      </c>
      <c r="AU175" s="16">
        <v>0</v>
      </c>
      <c r="AW175" s="3" t="s">
        <v>135</v>
      </c>
      <c r="AX175" s="19">
        <f>Sources!$H$20</f>
        <v>2021</v>
      </c>
      <c r="AY175" s="3" t="str">
        <f>Sources!$G$20</f>
        <v>CENSUS</v>
      </c>
      <c r="AZ175" s="3" t="s">
        <v>140</v>
      </c>
    </row>
    <row r="176" spans="2:52" x14ac:dyDescent="0.2">
      <c r="AW176" s="3" t="s">
        <v>173</v>
      </c>
    </row>
    <row r="177" spans="2:52" x14ac:dyDescent="0.2">
      <c r="B177" s="3" t="s">
        <v>122</v>
      </c>
      <c r="C177" s="3" t="s">
        <v>1</v>
      </c>
      <c r="D177" s="4">
        <v>2124</v>
      </c>
      <c r="E177" s="3">
        <v>1072</v>
      </c>
      <c r="F177" s="3">
        <v>1048</v>
      </c>
      <c r="G177" s="3">
        <v>4</v>
      </c>
      <c r="I177" s="38">
        <v>2316</v>
      </c>
      <c r="J177" s="16">
        <v>0</v>
      </c>
      <c r="K177" s="16">
        <v>2316</v>
      </c>
      <c r="L177" s="16">
        <v>0</v>
      </c>
      <c r="N177" s="38">
        <v>4440</v>
      </c>
      <c r="O177" s="16">
        <v>1072</v>
      </c>
      <c r="P177" s="16">
        <v>3364</v>
      </c>
      <c r="Q177" s="16">
        <v>4</v>
      </c>
      <c r="S177" s="38">
        <v>1242</v>
      </c>
      <c r="T177" s="16">
        <v>670</v>
      </c>
      <c r="U177" s="16">
        <v>568</v>
      </c>
      <c r="V177" s="16">
        <v>4</v>
      </c>
      <c r="X177" s="16">
        <v>1260</v>
      </c>
      <c r="Y177" s="16">
        <v>0</v>
      </c>
      <c r="Z177" s="16">
        <v>1260</v>
      </c>
      <c r="AA177" s="16">
        <v>0</v>
      </c>
      <c r="AC177" s="38">
        <v>2502</v>
      </c>
      <c r="AD177" s="16">
        <v>670</v>
      </c>
      <c r="AE177" s="16">
        <v>1828</v>
      </c>
      <c r="AF177" s="16">
        <v>4</v>
      </c>
      <c r="AH177" s="38">
        <v>882</v>
      </c>
      <c r="AI177" s="16">
        <v>402</v>
      </c>
      <c r="AJ177" s="16">
        <v>480</v>
      </c>
      <c r="AK177" s="16">
        <v>0</v>
      </c>
      <c r="AM177" s="38">
        <v>1056</v>
      </c>
      <c r="AN177" s="16">
        <v>0</v>
      </c>
      <c r="AO177" s="16">
        <v>1056</v>
      </c>
      <c r="AP177" s="16">
        <v>0</v>
      </c>
      <c r="AR177" s="38">
        <v>1938</v>
      </c>
      <c r="AS177" s="16">
        <v>402</v>
      </c>
      <c r="AT177" s="16">
        <v>1536</v>
      </c>
      <c r="AU177" s="16">
        <v>0</v>
      </c>
      <c r="AW177" s="3" t="s">
        <v>135</v>
      </c>
      <c r="AX177" s="19">
        <f>Sources!$H$20</f>
        <v>2021</v>
      </c>
      <c r="AY177" s="3" t="str">
        <f>Sources!$G$20</f>
        <v>CENSUS</v>
      </c>
      <c r="AZ177" s="3" t="s">
        <v>141</v>
      </c>
    </row>
    <row r="178" spans="2:52" x14ac:dyDescent="0.2">
      <c r="B178" s="3" t="s">
        <v>122</v>
      </c>
      <c r="C178" s="3" t="s">
        <v>8</v>
      </c>
      <c r="D178" s="4">
        <v>1956</v>
      </c>
      <c r="E178" s="3">
        <v>923</v>
      </c>
      <c r="F178" s="3">
        <v>1033</v>
      </c>
      <c r="G178" s="3">
        <v>0</v>
      </c>
      <c r="I178" s="38">
        <v>2160</v>
      </c>
      <c r="J178" s="16">
        <v>0</v>
      </c>
      <c r="K178" s="16">
        <v>2160</v>
      </c>
      <c r="L178" s="16">
        <v>0</v>
      </c>
      <c r="N178" s="38">
        <v>4116</v>
      </c>
      <c r="O178" s="16">
        <v>923</v>
      </c>
      <c r="P178" s="16">
        <v>3193</v>
      </c>
      <c r="Q178" s="16">
        <v>0</v>
      </c>
      <c r="S178" s="38">
        <v>1159</v>
      </c>
      <c r="T178" s="16">
        <v>599</v>
      </c>
      <c r="U178" s="16">
        <v>560</v>
      </c>
      <c r="V178" s="16">
        <v>0</v>
      </c>
      <c r="X178" s="16">
        <v>1163</v>
      </c>
      <c r="Y178" s="16">
        <v>0</v>
      </c>
      <c r="Z178" s="16">
        <v>1163</v>
      </c>
      <c r="AA178" s="16">
        <v>0</v>
      </c>
      <c r="AC178" s="38">
        <v>2322</v>
      </c>
      <c r="AD178" s="16">
        <v>599</v>
      </c>
      <c r="AE178" s="16">
        <v>1723</v>
      </c>
      <c r="AF178" s="16">
        <v>0</v>
      </c>
      <c r="AH178" s="38">
        <v>797</v>
      </c>
      <c r="AI178" s="16">
        <v>324</v>
      </c>
      <c r="AJ178" s="16">
        <v>473</v>
      </c>
      <c r="AK178" s="16">
        <v>0</v>
      </c>
      <c r="AM178" s="38">
        <v>997</v>
      </c>
      <c r="AN178" s="16">
        <v>0</v>
      </c>
      <c r="AO178" s="16">
        <v>997</v>
      </c>
      <c r="AP178" s="16">
        <v>0</v>
      </c>
      <c r="AR178" s="38">
        <v>1794</v>
      </c>
      <c r="AS178" s="16">
        <v>324</v>
      </c>
      <c r="AT178" s="16">
        <v>1470</v>
      </c>
      <c r="AU178" s="16">
        <v>0</v>
      </c>
      <c r="AW178" s="3" t="s">
        <v>135</v>
      </c>
      <c r="AX178" s="19">
        <f>Sources!$H$20</f>
        <v>2021</v>
      </c>
      <c r="AY178" s="3" t="str">
        <f>Sources!$G$20</f>
        <v>CENSUS</v>
      </c>
      <c r="AZ178" s="3" t="s">
        <v>141</v>
      </c>
    </row>
    <row r="179" spans="2:52" x14ac:dyDescent="0.2">
      <c r="B179" s="3" t="s">
        <v>122</v>
      </c>
      <c r="C179" s="3" t="s">
        <v>107</v>
      </c>
      <c r="D179" s="4">
        <v>21</v>
      </c>
      <c r="E179" s="3">
        <v>20</v>
      </c>
      <c r="F179" s="3">
        <v>0</v>
      </c>
      <c r="G179" s="3">
        <v>1</v>
      </c>
      <c r="I179" s="38">
        <v>110</v>
      </c>
      <c r="J179" s="16">
        <v>0</v>
      </c>
      <c r="K179" s="16">
        <v>110</v>
      </c>
      <c r="L179" s="16">
        <v>0</v>
      </c>
      <c r="N179" s="38">
        <v>131</v>
      </c>
      <c r="O179" s="16">
        <v>20</v>
      </c>
      <c r="P179" s="16">
        <v>110</v>
      </c>
      <c r="Q179" s="16">
        <v>1</v>
      </c>
      <c r="S179" s="38">
        <v>14</v>
      </c>
      <c r="T179" s="16">
        <v>13</v>
      </c>
      <c r="U179" s="16">
        <v>0</v>
      </c>
      <c r="V179" s="16">
        <v>1</v>
      </c>
      <c r="X179" s="16">
        <v>73</v>
      </c>
      <c r="Y179" s="16">
        <v>0</v>
      </c>
      <c r="Z179" s="16">
        <v>73</v>
      </c>
      <c r="AA179" s="16">
        <v>0</v>
      </c>
      <c r="AC179" s="38">
        <v>87</v>
      </c>
      <c r="AD179" s="16">
        <v>13</v>
      </c>
      <c r="AE179" s="16">
        <v>73</v>
      </c>
      <c r="AF179" s="16">
        <v>1</v>
      </c>
      <c r="AH179" s="38">
        <v>7</v>
      </c>
      <c r="AI179" s="16">
        <v>7</v>
      </c>
      <c r="AJ179" s="16">
        <v>0</v>
      </c>
      <c r="AK179" s="16">
        <v>0</v>
      </c>
      <c r="AM179" s="38">
        <v>37</v>
      </c>
      <c r="AN179" s="16">
        <v>0</v>
      </c>
      <c r="AO179" s="16">
        <v>37</v>
      </c>
      <c r="AP179" s="16">
        <v>0</v>
      </c>
      <c r="AR179" s="38">
        <v>44</v>
      </c>
      <c r="AS179" s="16">
        <v>7</v>
      </c>
      <c r="AT179" s="16">
        <v>37</v>
      </c>
      <c r="AU179" s="16">
        <v>0</v>
      </c>
      <c r="AW179" s="3" t="s">
        <v>135</v>
      </c>
      <c r="AX179" s="19">
        <f>Sources!$H$20</f>
        <v>2021</v>
      </c>
      <c r="AY179" s="3" t="str">
        <f>Sources!$G$20</f>
        <v>CENSUS</v>
      </c>
      <c r="AZ179" s="3" t="s">
        <v>141</v>
      </c>
    </row>
    <row r="180" spans="2:52" x14ac:dyDescent="0.2">
      <c r="B180" s="3" t="s">
        <v>122</v>
      </c>
      <c r="C180" s="3" t="s">
        <v>10</v>
      </c>
      <c r="D180" s="4">
        <v>77</v>
      </c>
      <c r="E180" s="3">
        <v>74</v>
      </c>
      <c r="F180" s="3">
        <v>0</v>
      </c>
      <c r="G180" s="3">
        <v>3</v>
      </c>
      <c r="I180" s="38">
        <v>46</v>
      </c>
      <c r="J180" s="16">
        <v>0</v>
      </c>
      <c r="K180" s="16">
        <v>46</v>
      </c>
      <c r="L180" s="16">
        <v>0</v>
      </c>
      <c r="N180" s="38">
        <v>123</v>
      </c>
      <c r="O180" s="16">
        <v>74</v>
      </c>
      <c r="P180" s="16">
        <v>46</v>
      </c>
      <c r="Q180" s="16">
        <v>3</v>
      </c>
      <c r="S180" s="38">
        <v>36</v>
      </c>
      <c r="T180" s="16">
        <v>33</v>
      </c>
      <c r="U180" s="16">
        <v>0</v>
      </c>
      <c r="V180" s="16">
        <v>3</v>
      </c>
      <c r="X180" s="16">
        <v>24</v>
      </c>
      <c r="Y180" s="16">
        <v>0</v>
      </c>
      <c r="Z180" s="16">
        <v>24</v>
      </c>
      <c r="AA180" s="16">
        <v>0</v>
      </c>
      <c r="AC180" s="38">
        <v>60</v>
      </c>
      <c r="AD180" s="16">
        <v>33</v>
      </c>
      <c r="AE180" s="16">
        <v>24</v>
      </c>
      <c r="AF180" s="16">
        <v>3</v>
      </c>
      <c r="AH180" s="38">
        <v>41</v>
      </c>
      <c r="AI180" s="16">
        <v>41</v>
      </c>
      <c r="AJ180" s="16">
        <v>0</v>
      </c>
      <c r="AK180" s="16">
        <v>0</v>
      </c>
      <c r="AM180" s="38">
        <v>22</v>
      </c>
      <c r="AN180" s="16">
        <v>0</v>
      </c>
      <c r="AO180" s="16">
        <v>22</v>
      </c>
      <c r="AP180" s="16">
        <v>0</v>
      </c>
      <c r="AR180" s="38">
        <v>63</v>
      </c>
      <c r="AS180" s="16">
        <v>41</v>
      </c>
      <c r="AT180" s="16">
        <v>22</v>
      </c>
      <c r="AU180" s="16">
        <v>0</v>
      </c>
      <c r="AW180" s="3" t="s">
        <v>135</v>
      </c>
      <c r="AX180" s="19">
        <f>Sources!$H$20</f>
        <v>2021</v>
      </c>
      <c r="AY180" s="3" t="str">
        <f>Sources!$G$20</f>
        <v>CENSUS</v>
      </c>
      <c r="AZ180" s="3" t="s">
        <v>141</v>
      </c>
    </row>
    <row r="181" spans="2:52" x14ac:dyDescent="0.2">
      <c r="B181" s="3" t="s">
        <v>122</v>
      </c>
      <c r="C181" s="3" t="s">
        <v>11</v>
      </c>
      <c r="D181" s="4">
        <v>70</v>
      </c>
      <c r="E181" s="3">
        <v>55</v>
      </c>
      <c r="F181" s="3">
        <v>15</v>
      </c>
      <c r="G181" s="3">
        <v>0</v>
      </c>
      <c r="I181" s="38">
        <v>0</v>
      </c>
      <c r="J181" s="16">
        <v>0</v>
      </c>
      <c r="K181" s="16">
        <v>0</v>
      </c>
      <c r="L181" s="16">
        <v>0</v>
      </c>
      <c r="N181" s="38">
        <v>70</v>
      </c>
      <c r="O181" s="16">
        <v>55</v>
      </c>
      <c r="P181" s="16">
        <v>15</v>
      </c>
      <c r="Q181" s="16">
        <v>0</v>
      </c>
      <c r="S181" s="38">
        <v>33</v>
      </c>
      <c r="T181" s="16">
        <v>25</v>
      </c>
      <c r="U181" s="16">
        <v>8</v>
      </c>
      <c r="V181" s="16">
        <v>0</v>
      </c>
      <c r="X181" s="16">
        <v>0</v>
      </c>
      <c r="Y181" s="16">
        <v>0</v>
      </c>
      <c r="Z181" s="16">
        <v>0</v>
      </c>
      <c r="AA181" s="16">
        <v>0</v>
      </c>
      <c r="AC181" s="38">
        <v>33</v>
      </c>
      <c r="AD181" s="16">
        <v>25</v>
      </c>
      <c r="AE181" s="16">
        <v>8</v>
      </c>
      <c r="AF181" s="16">
        <v>0</v>
      </c>
      <c r="AH181" s="38">
        <v>37</v>
      </c>
      <c r="AI181" s="16">
        <v>30</v>
      </c>
      <c r="AJ181" s="16">
        <v>7</v>
      </c>
      <c r="AK181" s="16">
        <v>0</v>
      </c>
      <c r="AM181" s="38">
        <v>0</v>
      </c>
      <c r="AN181" s="16">
        <v>0</v>
      </c>
      <c r="AO181" s="16">
        <v>0</v>
      </c>
      <c r="AP181" s="16">
        <v>0</v>
      </c>
      <c r="AR181" s="38">
        <v>37</v>
      </c>
      <c r="AS181" s="16">
        <v>30</v>
      </c>
      <c r="AT181" s="16">
        <v>7</v>
      </c>
      <c r="AU181" s="16">
        <v>0</v>
      </c>
      <c r="AW181" s="3" t="s">
        <v>135</v>
      </c>
      <c r="AX181" s="19">
        <f>Sources!$H$20</f>
        <v>2021</v>
      </c>
      <c r="AY181" s="3" t="str">
        <f>Sources!$G$20</f>
        <v>CENSUS</v>
      </c>
      <c r="AZ181" s="3" t="s">
        <v>141</v>
      </c>
    </row>
    <row r="182" spans="2:52" x14ac:dyDescent="0.2">
      <c r="AW182" s="3" t="s">
        <v>173</v>
      </c>
    </row>
    <row r="183" spans="2:52" x14ac:dyDescent="0.2">
      <c r="B183" s="3" t="s">
        <v>123</v>
      </c>
      <c r="C183" s="3" t="s">
        <v>1</v>
      </c>
      <c r="D183" s="4">
        <v>51951581</v>
      </c>
      <c r="E183" s="3">
        <v>43058505</v>
      </c>
      <c r="F183" s="3">
        <v>7391568</v>
      </c>
      <c r="G183" s="3">
        <v>1501508</v>
      </c>
      <c r="I183" s="38">
        <v>9700883</v>
      </c>
      <c r="J183" s="16">
        <v>378493</v>
      </c>
      <c r="K183" s="16">
        <v>9221781</v>
      </c>
      <c r="L183" s="16">
        <v>100609</v>
      </c>
      <c r="N183" s="38">
        <v>61652464</v>
      </c>
      <c r="O183" s="16">
        <v>43436998</v>
      </c>
      <c r="P183" s="16">
        <v>16613349</v>
      </c>
      <c r="Q183" s="16">
        <v>1602117</v>
      </c>
      <c r="S183" s="38">
        <v>39256833</v>
      </c>
      <c r="T183" s="16">
        <v>32073805</v>
      </c>
      <c r="U183" s="16">
        <v>6607211</v>
      </c>
      <c r="V183" s="16">
        <v>575817</v>
      </c>
      <c r="X183" s="16">
        <v>8552807</v>
      </c>
      <c r="Y183" s="16">
        <v>349902</v>
      </c>
      <c r="Z183" s="16">
        <v>8148489</v>
      </c>
      <c r="AA183" s="16">
        <v>54416</v>
      </c>
      <c r="AC183" s="38">
        <v>47809640</v>
      </c>
      <c r="AD183" s="16">
        <v>32423707</v>
      </c>
      <c r="AE183" s="16">
        <v>14755700</v>
      </c>
      <c r="AF183" s="16">
        <v>630233</v>
      </c>
      <c r="AH183" s="38">
        <v>12694748</v>
      </c>
      <c r="AI183" s="16">
        <v>10984700</v>
      </c>
      <c r="AJ183" s="16">
        <v>784358</v>
      </c>
      <c r="AK183" s="16">
        <v>925691</v>
      </c>
      <c r="AM183" s="38">
        <v>1148076</v>
      </c>
      <c r="AN183" s="16">
        <v>28591</v>
      </c>
      <c r="AO183" s="16">
        <v>1073292</v>
      </c>
      <c r="AP183" s="16">
        <v>46192</v>
      </c>
      <c r="AR183" s="38">
        <v>13842824</v>
      </c>
      <c r="AS183" s="16">
        <v>11013291</v>
      </c>
      <c r="AT183" s="16">
        <v>1857650</v>
      </c>
      <c r="AU183" s="16">
        <v>971883</v>
      </c>
      <c r="AW183" s="3" t="s">
        <v>134</v>
      </c>
      <c r="AX183" s="19">
        <f>Sources!$H$23</f>
        <v>2021</v>
      </c>
      <c r="AY183" s="3" t="str">
        <f>Sources!$G$23</f>
        <v>LFS</v>
      </c>
      <c r="AZ183" s="3" t="s">
        <v>140</v>
      </c>
    </row>
    <row r="184" spans="2:52" x14ac:dyDescent="0.2">
      <c r="B184" s="3" t="s">
        <v>123</v>
      </c>
      <c r="C184" s="3" t="s">
        <v>8</v>
      </c>
      <c r="D184" s="4">
        <v>19399750</v>
      </c>
      <c r="E184" s="3">
        <v>12047417</v>
      </c>
      <c r="F184" s="3">
        <v>6641890</v>
      </c>
      <c r="G184" s="3">
        <v>710443</v>
      </c>
      <c r="I184" s="38">
        <v>6633396</v>
      </c>
      <c r="J184" s="16">
        <v>378493</v>
      </c>
      <c r="K184" s="16">
        <v>6154294</v>
      </c>
      <c r="L184" s="16">
        <v>100609</v>
      </c>
      <c r="N184" s="38">
        <v>26033146</v>
      </c>
      <c r="O184" s="16">
        <v>12425910</v>
      </c>
      <c r="P184" s="16">
        <v>12796184</v>
      </c>
      <c r="Q184" s="16">
        <v>811052</v>
      </c>
      <c r="S184" s="38">
        <v>16968937</v>
      </c>
      <c r="T184" s="16">
        <v>10702347</v>
      </c>
      <c r="U184" s="16">
        <v>5994115</v>
      </c>
      <c r="V184" s="16">
        <v>272474</v>
      </c>
      <c r="X184" s="16">
        <v>5555149</v>
      </c>
      <c r="Y184" s="16">
        <v>349902</v>
      </c>
      <c r="Z184" s="16">
        <v>5150831</v>
      </c>
      <c r="AA184" s="16">
        <v>54416</v>
      </c>
      <c r="AC184" s="38">
        <v>22524086</v>
      </c>
      <c r="AD184" s="16">
        <v>11052249</v>
      </c>
      <c r="AE184" s="16">
        <v>11144946</v>
      </c>
      <c r="AF184" s="16">
        <v>326890</v>
      </c>
      <c r="AH184" s="38">
        <v>2430814</v>
      </c>
      <c r="AI184" s="16">
        <v>1345069</v>
      </c>
      <c r="AJ184" s="16">
        <v>647775</v>
      </c>
      <c r="AK184" s="16">
        <v>437970</v>
      </c>
      <c r="AM184" s="38">
        <v>1078247</v>
      </c>
      <c r="AN184" s="16">
        <v>28591</v>
      </c>
      <c r="AO184" s="16">
        <v>1003463</v>
      </c>
      <c r="AP184" s="16">
        <v>46192</v>
      </c>
      <c r="AR184" s="38">
        <v>3509061</v>
      </c>
      <c r="AS184" s="16">
        <v>1373660</v>
      </c>
      <c r="AT184" s="16">
        <v>1651238</v>
      </c>
      <c r="AU184" s="16">
        <v>484162</v>
      </c>
      <c r="AW184" s="3" t="s">
        <v>134</v>
      </c>
      <c r="AX184" s="19">
        <f>Sources!$H$23</f>
        <v>2021</v>
      </c>
      <c r="AY184" s="3" t="str">
        <f>Sources!$G$23</f>
        <v>LFS</v>
      </c>
      <c r="AZ184" s="3" t="s">
        <v>140</v>
      </c>
    </row>
    <row r="185" spans="2:52" x14ac:dyDescent="0.2">
      <c r="B185" s="3" t="s">
        <v>123</v>
      </c>
      <c r="C185" s="3" t="s">
        <v>107</v>
      </c>
      <c r="D185" s="4">
        <v>242609</v>
      </c>
      <c r="E185" s="3">
        <v>242609</v>
      </c>
      <c r="F185" s="3">
        <v>0</v>
      </c>
      <c r="G185" s="3">
        <v>0</v>
      </c>
      <c r="I185" s="38">
        <v>660984</v>
      </c>
      <c r="J185" s="16">
        <v>0</v>
      </c>
      <c r="K185" s="16">
        <v>660984</v>
      </c>
      <c r="L185" s="16">
        <v>0</v>
      </c>
      <c r="N185" s="38">
        <v>903593</v>
      </c>
      <c r="O185" s="16">
        <v>242609</v>
      </c>
      <c r="P185" s="16">
        <v>660984</v>
      </c>
      <c r="Q185" s="16">
        <v>0</v>
      </c>
      <c r="S185" s="38">
        <v>240671</v>
      </c>
      <c r="T185" s="16">
        <v>240671</v>
      </c>
      <c r="U185" s="16">
        <v>0</v>
      </c>
      <c r="V185" s="16">
        <v>0</v>
      </c>
      <c r="X185" s="16">
        <v>649994</v>
      </c>
      <c r="Y185" s="16">
        <v>0</v>
      </c>
      <c r="Z185" s="16">
        <v>649994</v>
      </c>
      <c r="AA185" s="16">
        <v>0</v>
      </c>
      <c r="AC185" s="38">
        <v>890665</v>
      </c>
      <c r="AD185" s="16">
        <v>240671</v>
      </c>
      <c r="AE185" s="16">
        <v>649994</v>
      </c>
      <c r="AF185" s="16">
        <v>0</v>
      </c>
      <c r="AH185" s="38">
        <v>1938</v>
      </c>
      <c r="AI185" s="16">
        <v>1938</v>
      </c>
      <c r="AJ185" s="16">
        <v>0</v>
      </c>
      <c r="AK185" s="16">
        <v>0</v>
      </c>
      <c r="AM185" s="38">
        <v>10989</v>
      </c>
      <c r="AN185" s="16">
        <v>0</v>
      </c>
      <c r="AO185" s="16">
        <v>10989</v>
      </c>
      <c r="AP185" s="16">
        <v>0</v>
      </c>
      <c r="AR185" s="38">
        <v>12927</v>
      </c>
      <c r="AS185" s="16">
        <v>1938</v>
      </c>
      <c r="AT185" s="16">
        <v>10989</v>
      </c>
      <c r="AU185" s="16">
        <v>0</v>
      </c>
      <c r="AW185" s="3" t="s">
        <v>134</v>
      </c>
      <c r="AX185" s="19">
        <f>Sources!$H$23</f>
        <v>2021</v>
      </c>
      <c r="AY185" s="3" t="str">
        <f>Sources!$G$23</f>
        <v>LFS</v>
      </c>
      <c r="AZ185" s="3" t="s">
        <v>140</v>
      </c>
    </row>
    <row r="186" spans="2:52" x14ac:dyDescent="0.2">
      <c r="B186" s="3" t="s">
        <v>123</v>
      </c>
      <c r="C186" s="3" t="s">
        <v>10</v>
      </c>
      <c r="D186" s="4">
        <v>19774740</v>
      </c>
      <c r="E186" s="3">
        <v>19342662</v>
      </c>
      <c r="F186" s="3">
        <v>450</v>
      </c>
      <c r="G186" s="3">
        <v>431629</v>
      </c>
      <c r="I186" s="38">
        <v>2406503</v>
      </c>
      <c r="J186" s="16">
        <v>0</v>
      </c>
      <c r="K186" s="16">
        <v>2406503</v>
      </c>
      <c r="L186" s="16">
        <v>0</v>
      </c>
      <c r="N186" s="38">
        <v>22181243</v>
      </c>
      <c r="O186" s="16">
        <v>19342662</v>
      </c>
      <c r="P186" s="16">
        <v>2406953</v>
      </c>
      <c r="Q186" s="16">
        <v>431629</v>
      </c>
      <c r="S186" s="38">
        <v>17131790</v>
      </c>
      <c r="T186" s="16">
        <v>16914163</v>
      </c>
      <c r="U186" s="16">
        <v>450</v>
      </c>
      <c r="V186" s="16">
        <v>217177</v>
      </c>
      <c r="X186" s="16">
        <v>2347664</v>
      </c>
      <c r="Y186" s="16">
        <v>0</v>
      </c>
      <c r="Z186" s="16">
        <v>2347664</v>
      </c>
      <c r="AA186" s="16">
        <v>0</v>
      </c>
      <c r="AC186" s="38">
        <v>19479454</v>
      </c>
      <c r="AD186" s="16">
        <v>16914163</v>
      </c>
      <c r="AE186" s="16">
        <v>2348114</v>
      </c>
      <c r="AF186" s="16">
        <v>217177</v>
      </c>
      <c r="AH186" s="38">
        <v>2642950</v>
      </c>
      <c r="AI186" s="16">
        <v>2428498</v>
      </c>
      <c r="AJ186" s="16">
        <v>0</v>
      </c>
      <c r="AK186" s="16">
        <v>214452</v>
      </c>
      <c r="AM186" s="38">
        <v>58839</v>
      </c>
      <c r="AN186" s="16">
        <v>0</v>
      </c>
      <c r="AO186" s="16">
        <v>58839</v>
      </c>
      <c r="AP186" s="16">
        <v>0</v>
      </c>
      <c r="AR186" s="38">
        <v>2701789</v>
      </c>
      <c r="AS186" s="16">
        <v>2428498</v>
      </c>
      <c r="AT186" s="16">
        <v>58839</v>
      </c>
      <c r="AU186" s="16">
        <v>214452</v>
      </c>
      <c r="AW186" s="3" t="s">
        <v>134</v>
      </c>
      <c r="AX186" s="19">
        <f>Sources!$H$23</f>
        <v>2021</v>
      </c>
      <c r="AY186" s="3" t="str">
        <f>Sources!$G$23</f>
        <v>LFS</v>
      </c>
      <c r="AZ186" s="3" t="s">
        <v>140</v>
      </c>
    </row>
    <row r="187" spans="2:52" x14ac:dyDescent="0.2">
      <c r="B187" s="3" t="s">
        <v>123</v>
      </c>
      <c r="C187" s="3" t="s">
        <v>11</v>
      </c>
      <c r="D187" s="4">
        <v>12534482</v>
      </c>
      <c r="E187" s="3">
        <v>11425817</v>
      </c>
      <c r="F187" s="3">
        <v>749228</v>
      </c>
      <c r="G187" s="3">
        <v>359436</v>
      </c>
      <c r="I187" s="38">
        <v>0</v>
      </c>
      <c r="J187" s="16">
        <v>0</v>
      </c>
      <c r="K187" s="16">
        <v>0</v>
      </c>
      <c r="L187" s="16">
        <v>0</v>
      </c>
      <c r="N187" s="38">
        <v>12534482</v>
      </c>
      <c r="O187" s="16">
        <v>11425817</v>
      </c>
      <c r="P187" s="16">
        <v>749228</v>
      </c>
      <c r="Q187" s="16">
        <v>359436</v>
      </c>
      <c r="S187" s="38">
        <v>4915436</v>
      </c>
      <c r="T187" s="16">
        <v>4216624</v>
      </c>
      <c r="U187" s="16">
        <v>612645</v>
      </c>
      <c r="V187" s="16">
        <v>86166</v>
      </c>
      <c r="X187" s="16">
        <v>0</v>
      </c>
      <c r="Y187" s="16">
        <v>0</v>
      </c>
      <c r="Z187" s="16">
        <v>0</v>
      </c>
      <c r="AA187" s="16">
        <v>0</v>
      </c>
      <c r="AC187" s="38">
        <v>4915436</v>
      </c>
      <c r="AD187" s="16">
        <v>4216624</v>
      </c>
      <c r="AE187" s="16">
        <v>612645</v>
      </c>
      <c r="AF187" s="16">
        <v>86166</v>
      </c>
      <c r="AH187" s="38">
        <v>7619046</v>
      </c>
      <c r="AI187" s="16">
        <v>7209193</v>
      </c>
      <c r="AJ187" s="16">
        <v>136583</v>
      </c>
      <c r="AK187" s="16">
        <v>273270</v>
      </c>
      <c r="AM187" s="38">
        <v>0</v>
      </c>
      <c r="AN187" s="16">
        <v>0</v>
      </c>
      <c r="AO187" s="16">
        <v>0</v>
      </c>
      <c r="AP187" s="16">
        <v>0</v>
      </c>
      <c r="AR187" s="38">
        <v>7619046</v>
      </c>
      <c r="AS187" s="16">
        <v>7209193</v>
      </c>
      <c r="AT187" s="16">
        <v>136583</v>
      </c>
      <c r="AU187" s="16">
        <v>273270</v>
      </c>
      <c r="AW187" s="3" t="s">
        <v>134</v>
      </c>
      <c r="AX187" s="19">
        <f>Sources!$H$23</f>
        <v>2021</v>
      </c>
      <c r="AY187" s="3" t="str">
        <f>Sources!$G$23</f>
        <v>LFS</v>
      </c>
      <c r="AZ187" s="3" t="s">
        <v>140</v>
      </c>
    </row>
    <row r="188" spans="2:52" x14ac:dyDescent="0.2">
      <c r="AW188" s="3" t="s">
        <v>173</v>
      </c>
    </row>
    <row r="189" spans="2:52" x14ac:dyDescent="0.2">
      <c r="B189" s="3" t="s">
        <v>124</v>
      </c>
      <c r="C189" s="3" t="s">
        <v>1</v>
      </c>
      <c r="D189" s="4">
        <v>5462073</v>
      </c>
      <c r="E189" s="3">
        <v>4216931</v>
      </c>
      <c r="F189" s="3">
        <v>666352</v>
      </c>
      <c r="G189" s="3">
        <v>578789</v>
      </c>
      <c r="I189" s="38">
        <v>2685658</v>
      </c>
      <c r="J189" s="16">
        <v>0</v>
      </c>
      <c r="K189" s="16">
        <v>2673896</v>
      </c>
      <c r="L189" s="16">
        <v>11762</v>
      </c>
      <c r="N189" s="38">
        <v>8147731</v>
      </c>
      <c r="O189" s="16">
        <v>4216931</v>
      </c>
      <c r="P189" s="16">
        <v>3340248</v>
      </c>
      <c r="Q189" s="16">
        <v>590551</v>
      </c>
      <c r="S189" s="38">
        <v>3826588</v>
      </c>
      <c r="T189" s="16">
        <v>3006513</v>
      </c>
      <c r="U189" s="16">
        <v>422515</v>
      </c>
      <c r="V189" s="16">
        <v>397560</v>
      </c>
      <c r="X189" s="16">
        <v>1547377</v>
      </c>
      <c r="Y189" s="16">
        <v>0</v>
      </c>
      <c r="Z189" s="16">
        <v>1539534</v>
      </c>
      <c r="AA189" s="16">
        <v>7843</v>
      </c>
      <c r="AC189" s="38">
        <v>5373965</v>
      </c>
      <c r="AD189" s="16">
        <v>3006513</v>
      </c>
      <c r="AE189" s="16">
        <v>1962049</v>
      </c>
      <c r="AF189" s="16">
        <v>405403</v>
      </c>
      <c r="AH189" s="38">
        <v>1635485</v>
      </c>
      <c r="AI189" s="16">
        <v>1210419</v>
      </c>
      <c r="AJ189" s="16">
        <v>243837</v>
      </c>
      <c r="AK189" s="16">
        <v>181230</v>
      </c>
      <c r="AM189" s="38">
        <v>1138281</v>
      </c>
      <c r="AN189" s="16">
        <v>0</v>
      </c>
      <c r="AO189" s="16">
        <v>1134361</v>
      </c>
      <c r="AP189" s="16">
        <v>3919</v>
      </c>
      <c r="AR189" s="38">
        <v>2773766</v>
      </c>
      <c r="AS189" s="16">
        <v>1210419</v>
      </c>
      <c r="AT189" s="16">
        <v>1378198</v>
      </c>
      <c r="AU189" s="16">
        <v>185149</v>
      </c>
      <c r="AW189" s="3" t="s">
        <v>134</v>
      </c>
      <c r="AX189" s="19">
        <f>Sources!$H$27</f>
        <v>2022</v>
      </c>
      <c r="AY189" s="3" t="str">
        <f>Sources!$G$27</f>
        <v>LFS</v>
      </c>
      <c r="AZ189" s="3" t="s">
        <v>140</v>
      </c>
    </row>
    <row r="190" spans="2:52" x14ac:dyDescent="0.2">
      <c r="B190" s="3" t="s">
        <v>124</v>
      </c>
      <c r="C190" s="3" t="s">
        <v>8</v>
      </c>
      <c r="D190" s="4">
        <v>2373808</v>
      </c>
      <c r="E190" s="3">
        <v>1495428</v>
      </c>
      <c r="F190" s="3">
        <v>613871</v>
      </c>
      <c r="G190" s="3">
        <v>264508</v>
      </c>
      <c r="I190" s="38">
        <v>2354617</v>
      </c>
      <c r="J190" s="16">
        <v>0</v>
      </c>
      <c r="K190" s="16">
        <v>2342855</v>
      </c>
      <c r="L190" s="16">
        <v>11762</v>
      </c>
      <c r="N190" s="38">
        <v>4728425</v>
      </c>
      <c r="O190" s="16">
        <v>1495428</v>
      </c>
      <c r="P190" s="16">
        <v>2956726</v>
      </c>
      <c r="Q190" s="16">
        <v>276270</v>
      </c>
      <c r="S190" s="38">
        <v>1791306</v>
      </c>
      <c r="T190" s="16">
        <v>1200154</v>
      </c>
      <c r="U190" s="16">
        <v>408666</v>
      </c>
      <c r="V190" s="16">
        <v>182486</v>
      </c>
      <c r="X190" s="16">
        <v>1271998</v>
      </c>
      <c r="Y190" s="16">
        <v>0</v>
      </c>
      <c r="Z190" s="16">
        <v>1264156</v>
      </c>
      <c r="AA190" s="16">
        <v>7843</v>
      </c>
      <c r="AC190" s="38">
        <v>3063304</v>
      </c>
      <c r="AD190" s="16">
        <v>1200154</v>
      </c>
      <c r="AE190" s="16">
        <v>1672822</v>
      </c>
      <c r="AF190" s="16">
        <v>190329</v>
      </c>
      <c r="AH190" s="38">
        <v>582502</v>
      </c>
      <c r="AI190" s="16">
        <v>295274</v>
      </c>
      <c r="AJ190" s="16">
        <v>205205</v>
      </c>
      <c r="AK190" s="16">
        <v>82022</v>
      </c>
      <c r="AM190" s="38">
        <v>1082618</v>
      </c>
      <c r="AN190" s="16">
        <v>0</v>
      </c>
      <c r="AO190" s="16">
        <v>1078699</v>
      </c>
      <c r="AP190" s="16">
        <v>3919</v>
      </c>
      <c r="AR190" s="38">
        <v>1665120</v>
      </c>
      <c r="AS190" s="16">
        <v>295274</v>
      </c>
      <c r="AT190" s="16">
        <v>1283904</v>
      </c>
      <c r="AU190" s="16">
        <v>85941</v>
      </c>
      <c r="AW190" s="3" t="s">
        <v>134</v>
      </c>
      <c r="AX190" s="19">
        <f>Sources!$H$27</f>
        <v>2022</v>
      </c>
      <c r="AY190" s="3" t="str">
        <f>Sources!$G$27</f>
        <v>LFS</v>
      </c>
      <c r="AZ190" s="3" t="s">
        <v>140</v>
      </c>
    </row>
    <row r="191" spans="2:52" x14ac:dyDescent="0.2">
      <c r="B191" s="3" t="s">
        <v>124</v>
      </c>
      <c r="C191" s="3" t="s">
        <v>107</v>
      </c>
      <c r="D191" s="4">
        <v>119588</v>
      </c>
      <c r="E191" s="3">
        <v>114856</v>
      </c>
      <c r="F191" s="3">
        <v>0</v>
      </c>
      <c r="G191" s="3">
        <v>4731</v>
      </c>
      <c r="I191" s="38">
        <v>116993</v>
      </c>
      <c r="J191" s="16">
        <v>0</v>
      </c>
      <c r="K191" s="16">
        <v>116993</v>
      </c>
      <c r="L191" s="16">
        <v>0</v>
      </c>
      <c r="N191" s="38">
        <v>236581</v>
      </c>
      <c r="O191" s="16">
        <v>114856</v>
      </c>
      <c r="P191" s="16">
        <v>116993</v>
      </c>
      <c r="Q191" s="16">
        <v>4731</v>
      </c>
      <c r="S191" s="38">
        <v>101377</v>
      </c>
      <c r="T191" s="16">
        <v>98196</v>
      </c>
      <c r="U191" s="16">
        <v>0</v>
      </c>
      <c r="V191" s="16">
        <v>3181</v>
      </c>
      <c r="X191" s="16">
        <v>106497</v>
      </c>
      <c r="Y191" s="16">
        <v>0</v>
      </c>
      <c r="Z191" s="16">
        <v>106497</v>
      </c>
      <c r="AA191" s="16">
        <v>0</v>
      </c>
      <c r="AC191" s="38">
        <v>207874</v>
      </c>
      <c r="AD191" s="16">
        <v>98196</v>
      </c>
      <c r="AE191" s="16">
        <v>106497</v>
      </c>
      <c r="AF191" s="16">
        <v>3181</v>
      </c>
      <c r="AH191" s="38">
        <v>18211</v>
      </c>
      <c r="AI191" s="16">
        <v>16660</v>
      </c>
      <c r="AJ191" s="16">
        <v>0</v>
      </c>
      <c r="AK191" s="16">
        <v>1551</v>
      </c>
      <c r="AM191" s="38">
        <v>10496</v>
      </c>
      <c r="AN191" s="16">
        <v>0</v>
      </c>
      <c r="AO191" s="16">
        <v>10496</v>
      </c>
      <c r="AP191" s="16">
        <v>0</v>
      </c>
      <c r="AR191" s="38">
        <v>28707</v>
      </c>
      <c r="AS191" s="16">
        <v>16660</v>
      </c>
      <c r="AT191" s="16">
        <v>10496</v>
      </c>
      <c r="AU191" s="16">
        <v>1551</v>
      </c>
      <c r="AW191" s="3" t="s">
        <v>134</v>
      </c>
      <c r="AX191" s="19">
        <f>Sources!$H$27</f>
        <v>2022</v>
      </c>
      <c r="AY191" s="3" t="str">
        <f>Sources!$G$27</f>
        <v>LFS</v>
      </c>
      <c r="AZ191" s="3" t="s">
        <v>140</v>
      </c>
    </row>
    <row r="192" spans="2:52" x14ac:dyDescent="0.2">
      <c r="B192" s="3" t="s">
        <v>124</v>
      </c>
      <c r="C192" s="3" t="s">
        <v>10</v>
      </c>
      <c r="D192" s="4">
        <v>2486603</v>
      </c>
      <c r="E192" s="3">
        <v>2229086</v>
      </c>
      <c r="F192" s="3">
        <v>0</v>
      </c>
      <c r="G192" s="3">
        <v>257517</v>
      </c>
      <c r="I192" s="38">
        <v>214048</v>
      </c>
      <c r="J192" s="16">
        <v>0</v>
      </c>
      <c r="K192" s="16">
        <v>214048</v>
      </c>
      <c r="L192" s="16">
        <v>0</v>
      </c>
      <c r="N192" s="38">
        <v>2700651</v>
      </c>
      <c r="O192" s="16">
        <v>2229086</v>
      </c>
      <c r="P192" s="16">
        <v>214048</v>
      </c>
      <c r="Q192" s="16">
        <v>257517</v>
      </c>
      <c r="S192" s="38">
        <v>1828479</v>
      </c>
      <c r="T192" s="16">
        <v>1627700</v>
      </c>
      <c r="U192" s="16">
        <v>0</v>
      </c>
      <c r="V192" s="16">
        <v>200778</v>
      </c>
      <c r="X192" s="16">
        <v>168882</v>
      </c>
      <c r="Y192" s="16">
        <v>0</v>
      </c>
      <c r="Z192" s="16">
        <v>168882</v>
      </c>
      <c r="AA192" s="16">
        <v>0</v>
      </c>
      <c r="AC192" s="38">
        <v>1997361</v>
      </c>
      <c r="AD192" s="16">
        <v>1627700</v>
      </c>
      <c r="AE192" s="16">
        <v>168882</v>
      </c>
      <c r="AF192" s="16">
        <v>200778</v>
      </c>
      <c r="AH192" s="38">
        <v>658124</v>
      </c>
      <c r="AI192" s="16">
        <v>601385</v>
      </c>
      <c r="AJ192" s="16">
        <v>0</v>
      </c>
      <c r="AK192" s="16">
        <v>56739</v>
      </c>
      <c r="AM192" s="38">
        <v>45166</v>
      </c>
      <c r="AN192" s="16">
        <v>0</v>
      </c>
      <c r="AO192" s="16">
        <v>45166</v>
      </c>
      <c r="AP192" s="16">
        <v>0</v>
      </c>
      <c r="AR192" s="38">
        <v>703290</v>
      </c>
      <c r="AS192" s="16">
        <v>601385</v>
      </c>
      <c r="AT192" s="16">
        <v>45166</v>
      </c>
      <c r="AU192" s="16">
        <v>56739</v>
      </c>
      <c r="AW192" s="3" t="s">
        <v>134</v>
      </c>
      <c r="AX192" s="19">
        <f>Sources!$H$27</f>
        <v>2022</v>
      </c>
      <c r="AY192" s="3" t="str">
        <f>Sources!$G$27</f>
        <v>LFS</v>
      </c>
      <c r="AZ192" s="3" t="s">
        <v>140</v>
      </c>
    </row>
    <row r="193" spans="2:52" x14ac:dyDescent="0.2">
      <c r="B193" s="3" t="s">
        <v>124</v>
      </c>
      <c r="C193" s="3" t="s">
        <v>11</v>
      </c>
      <c r="D193" s="4">
        <v>482075</v>
      </c>
      <c r="E193" s="3">
        <v>377561</v>
      </c>
      <c r="F193" s="3">
        <v>52481</v>
      </c>
      <c r="G193" s="3">
        <v>52033</v>
      </c>
      <c r="I193" s="38">
        <v>0</v>
      </c>
      <c r="J193" s="16">
        <v>0</v>
      </c>
      <c r="K193" s="16">
        <v>0</v>
      </c>
      <c r="L193" s="16">
        <v>0</v>
      </c>
      <c r="N193" s="38">
        <v>482075</v>
      </c>
      <c r="O193" s="16">
        <v>377561</v>
      </c>
      <c r="P193" s="16">
        <v>52481</v>
      </c>
      <c r="Q193" s="16">
        <v>52033</v>
      </c>
      <c r="S193" s="38">
        <v>105426</v>
      </c>
      <c r="T193" s="16">
        <v>80462</v>
      </c>
      <c r="U193" s="16">
        <v>13849</v>
      </c>
      <c r="V193" s="16">
        <v>11115</v>
      </c>
      <c r="X193" s="16">
        <v>0</v>
      </c>
      <c r="Y193" s="16">
        <v>0</v>
      </c>
      <c r="Z193" s="16">
        <v>0</v>
      </c>
      <c r="AA193" s="16">
        <v>0</v>
      </c>
      <c r="AC193" s="38">
        <v>105426</v>
      </c>
      <c r="AD193" s="16">
        <v>80462</v>
      </c>
      <c r="AE193" s="16">
        <v>13849</v>
      </c>
      <c r="AF193" s="16">
        <v>11115</v>
      </c>
      <c r="AH193" s="38">
        <v>376648</v>
      </c>
      <c r="AI193" s="16">
        <v>297099</v>
      </c>
      <c r="AJ193" s="16">
        <v>38631</v>
      </c>
      <c r="AK193" s="16">
        <v>40918</v>
      </c>
      <c r="AM193" s="38">
        <v>0</v>
      </c>
      <c r="AN193" s="16">
        <v>0</v>
      </c>
      <c r="AO193" s="16">
        <v>0</v>
      </c>
      <c r="AP193" s="16">
        <v>0</v>
      </c>
      <c r="AR193" s="38">
        <v>376648</v>
      </c>
      <c r="AS193" s="16">
        <v>297099</v>
      </c>
      <c r="AT193" s="16">
        <v>38631</v>
      </c>
      <c r="AU193" s="16">
        <v>40918</v>
      </c>
      <c r="AW193" s="3" t="s">
        <v>134</v>
      </c>
      <c r="AX193" s="19">
        <f>Sources!$H$27</f>
        <v>2022</v>
      </c>
      <c r="AY193" s="3" t="str">
        <f>Sources!$G$27</f>
        <v>LFS</v>
      </c>
      <c r="AZ193" s="3" t="s">
        <v>140</v>
      </c>
    </row>
    <row r="194" spans="2:52" x14ac:dyDescent="0.2">
      <c r="AW194" s="3" t="s">
        <v>173</v>
      </c>
    </row>
    <row r="195" spans="2:52" x14ac:dyDescent="0.2">
      <c r="B195" s="3" t="s">
        <v>125</v>
      </c>
      <c r="C195" s="3" t="s">
        <v>1</v>
      </c>
      <c r="D195" s="4">
        <v>24888964</v>
      </c>
      <c r="E195" s="3">
        <v>15962738</v>
      </c>
      <c r="F195" s="3">
        <v>6796710</v>
      </c>
      <c r="G195" s="3">
        <v>2129515</v>
      </c>
      <c r="I195" s="38">
        <v>13412060</v>
      </c>
      <c r="J195" s="16">
        <v>333882</v>
      </c>
      <c r="K195" s="16">
        <v>13035678</v>
      </c>
      <c r="L195" s="16">
        <v>42500</v>
      </c>
      <c r="N195" s="38">
        <v>38301024</v>
      </c>
      <c r="O195" s="16">
        <v>16296620</v>
      </c>
      <c r="P195" s="16">
        <v>19832388</v>
      </c>
      <c r="Q195" s="16">
        <v>2172015</v>
      </c>
      <c r="S195" s="38">
        <v>13460608</v>
      </c>
      <c r="T195" s="16">
        <v>8893041</v>
      </c>
      <c r="U195" s="16">
        <v>3455473</v>
      </c>
      <c r="V195" s="16">
        <v>1112094</v>
      </c>
      <c r="X195" s="16">
        <v>7409247</v>
      </c>
      <c r="Y195" s="16">
        <v>187211</v>
      </c>
      <c r="Z195" s="16">
        <v>7209963</v>
      </c>
      <c r="AA195" s="16">
        <v>12073</v>
      </c>
      <c r="AC195" s="38">
        <v>20869855</v>
      </c>
      <c r="AD195" s="16">
        <v>9080252</v>
      </c>
      <c r="AE195" s="16">
        <v>10665436</v>
      </c>
      <c r="AF195" s="16">
        <v>1124167</v>
      </c>
      <c r="AH195" s="38">
        <v>11428355</v>
      </c>
      <c r="AI195" s="16">
        <v>7069697</v>
      </c>
      <c r="AJ195" s="16">
        <v>3341237</v>
      </c>
      <c r="AK195" s="16">
        <v>1017421</v>
      </c>
      <c r="AM195" s="38">
        <v>6002812</v>
      </c>
      <c r="AN195" s="16">
        <v>146672</v>
      </c>
      <c r="AO195" s="16">
        <v>5825714</v>
      </c>
      <c r="AP195" s="16">
        <v>30426</v>
      </c>
      <c r="AR195" s="38">
        <v>17431167</v>
      </c>
      <c r="AS195" s="16">
        <v>7216369</v>
      </c>
      <c r="AT195" s="16">
        <v>9166951</v>
      </c>
      <c r="AU195" s="16">
        <v>1047847</v>
      </c>
      <c r="AW195" s="3" t="s">
        <v>136</v>
      </c>
      <c r="AX195" s="19">
        <f>Sources!$H$28</f>
        <v>2018</v>
      </c>
      <c r="AY195" s="3" t="str">
        <f>Sources!$G$28</f>
        <v>IES</v>
      </c>
      <c r="AZ195" s="3" t="s">
        <v>140</v>
      </c>
    </row>
    <row r="196" spans="2:52" x14ac:dyDescent="0.2">
      <c r="B196" s="3" t="s">
        <v>125</v>
      </c>
      <c r="C196" s="3" t="s">
        <v>8</v>
      </c>
      <c r="D196" s="4">
        <v>8349695</v>
      </c>
      <c r="E196" s="3">
        <v>3238346</v>
      </c>
      <c r="F196" s="3">
        <v>4962731</v>
      </c>
      <c r="G196" s="3">
        <v>148619</v>
      </c>
      <c r="I196" s="38">
        <v>9802531</v>
      </c>
      <c r="J196" s="16">
        <v>333882</v>
      </c>
      <c r="K196" s="16">
        <v>9426149</v>
      </c>
      <c r="L196" s="16">
        <v>42500</v>
      </c>
      <c r="N196" s="38">
        <v>18152226</v>
      </c>
      <c r="O196" s="16">
        <v>3572228</v>
      </c>
      <c r="P196" s="16">
        <v>14388880</v>
      </c>
      <c r="Q196" s="16">
        <v>191119</v>
      </c>
      <c r="S196" s="38">
        <v>4836515</v>
      </c>
      <c r="T196" s="16">
        <v>2064855</v>
      </c>
      <c r="U196" s="16">
        <v>2748939</v>
      </c>
      <c r="V196" s="16">
        <v>22721</v>
      </c>
      <c r="X196" s="16">
        <v>5087704</v>
      </c>
      <c r="Y196" s="16">
        <v>187211</v>
      </c>
      <c r="Z196" s="16">
        <v>4888420</v>
      </c>
      <c r="AA196" s="16">
        <v>12073</v>
      </c>
      <c r="AC196" s="38">
        <v>9924219</v>
      </c>
      <c r="AD196" s="16">
        <v>2252066</v>
      </c>
      <c r="AE196" s="16">
        <v>7637359</v>
      </c>
      <c r="AF196" s="16">
        <v>34794</v>
      </c>
      <c r="AH196" s="38">
        <v>3513181</v>
      </c>
      <c r="AI196" s="16">
        <v>1173491</v>
      </c>
      <c r="AJ196" s="16">
        <v>2213791</v>
      </c>
      <c r="AK196" s="16">
        <v>125898</v>
      </c>
      <c r="AM196" s="38">
        <v>4714827</v>
      </c>
      <c r="AN196" s="16">
        <v>146672</v>
      </c>
      <c r="AO196" s="16">
        <v>4537729</v>
      </c>
      <c r="AP196" s="16">
        <v>30426</v>
      </c>
      <c r="AR196" s="38">
        <v>8228008</v>
      </c>
      <c r="AS196" s="16">
        <v>1320163</v>
      </c>
      <c r="AT196" s="16">
        <v>6751520</v>
      </c>
      <c r="AU196" s="16">
        <v>156324</v>
      </c>
      <c r="AW196" s="3" t="s">
        <v>136</v>
      </c>
      <c r="AX196" s="19">
        <f>Sources!$H$28</f>
        <v>2018</v>
      </c>
      <c r="AY196" s="3" t="str">
        <f>Sources!$G$28</f>
        <v>IES</v>
      </c>
      <c r="AZ196" s="3" t="s">
        <v>140</v>
      </c>
    </row>
    <row r="197" spans="2:52" x14ac:dyDescent="0.2">
      <c r="B197" s="3" t="s">
        <v>125</v>
      </c>
      <c r="C197" s="3" t="s">
        <v>107</v>
      </c>
      <c r="D197" s="4">
        <v>336423</v>
      </c>
      <c r="E197" s="3">
        <v>333195</v>
      </c>
      <c r="F197" s="3">
        <v>0</v>
      </c>
      <c r="G197" s="3">
        <v>3228</v>
      </c>
      <c r="I197" s="38">
        <v>692734</v>
      </c>
      <c r="J197" s="16">
        <v>0</v>
      </c>
      <c r="K197" s="16">
        <v>692734</v>
      </c>
      <c r="L197" s="16">
        <v>0</v>
      </c>
      <c r="N197" s="38">
        <v>1029157</v>
      </c>
      <c r="O197" s="16">
        <v>333195</v>
      </c>
      <c r="P197" s="16">
        <v>692734</v>
      </c>
      <c r="Q197" s="16">
        <v>3228</v>
      </c>
      <c r="S197" s="38">
        <v>259498</v>
      </c>
      <c r="T197" s="16">
        <v>256788</v>
      </c>
      <c r="U197" s="16">
        <v>0</v>
      </c>
      <c r="V197" s="16">
        <v>2709</v>
      </c>
      <c r="X197" s="16">
        <v>532829</v>
      </c>
      <c r="Y197" s="16">
        <v>0</v>
      </c>
      <c r="Z197" s="16">
        <v>532829</v>
      </c>
      <c r="AA197" s="16">
        <v>0</v>
      </c>
      <c r="AC197" s="38">
        <v>792327</v>
      </c>
      <c r="AD197" s="16">
        <v>256788</v>
      </c>
      <c r="AE197" s="16">
        <v>532829</v>
      </c>
      <c r="AF197" s="16">
        <v>2709</v>
      </c>
      <c r="AH197" s="38">
        <v>76926</v>
      </c>
      <c r="AI197" s="16">
        <v>76407</v>
      </c>
      <c r="AJ197" s="16">
        <v>0</v>
      </c>
      <c r="AK197" s="16">
        <v>518</v>
      </c>
      <c r="AM197" s="38">
        <v>159905</v>
      </c>
      <c r="AN197" s="16">
        <v>0</v>
      </c>
      <c r="AO197" s="16">
        <v>159905</v>
      </c>
      <c r="AP197" s="16">
        <v>0</v>
      </c>
      <c r="AR197" s="38">
        <v>236831</v>
      </c>
      <c r="AS197" s="16">
        <v>76407</v>
      </c>
      <c r="AT197" s="16">
        <v>159905</v>
      </c>
      <c r="AU197" s="16">
        <v>518</v>
      </c>
      <c r="AW197" s="3" t="s">
        <v>136</v>
      </c>
      <c r="AX197" s="19">
        <f>Sources!$H$28</f>
        <v>2018</v>
      </c>
      <c r="AY197" s="3" t="str">
        <f>Sources!$G$28</f>
        <v>IES</v>
      </c>
      <c r="AZ197" s="3" t="s">
        <v>140</v>
      </c>
    </row>
    <row r="198" spans="2:52" x14ac:dyDescent="0.2">
      <c r="B198" s="3" t="s">
        <v>125</v>
      </c>
      <c r="C198" s="3" t="s">
        <v>10</v>
      </c>
      <c r="D198" s="4">
        <v>9286379</v>
      </c>
      <c r="E198" s="3">
        <v>8167428</v>
      </c>
      <c r="F198" s="3">
        <v>0</v>
      </c>
      <c r="G198" s="3">
        <v>1118951</v>
      </c>
      <c r="I198" s="38">
        <v>2916795</v>
      </c>
      <c r="J198" s="16">
        <v>0</v>
      </c>
      <c r="K198" s="16">
        <v>2916795</v>
      </c>
      <c r="L198" s="16">
        <v>0</v>
      </c>
      <c r="N198" s="38">
        <v>12203174</v>
      </c>
      <c r="O198" s="16">
        <v>8167428</v>
      </c>
      <c r="P198" s="16">
        <v>2916795</v>
      </c>
      <c r="Q198" s="16">
        <v>1118951</v>
      </c>
      <c r="S198" s="38">
        <v>5738654</v>
      </c>
      <c r="T198" s="16">
        <v>4944101</v>
      </c>
      <c r="U198" s="16">
        <v>0</v>
      </c>
      <c r="V198" s="16">
        <v>794553</v>
      </c>
      <c r="X198" s="16">
        <v>1788714</v>
      </c>
      <c r="Y198" s="16">
        <v>0</v>
      </c>
      <c r="Z198" s="16">
        <v>1788714</v>
      </c>
      <c r="AA198" s="16">
        <v>0</v>
      </c>
      <c r="AC198" s="38">
        <v>7527368</v>
      </c>
      <c r="AD198" s="16">
        <v>4944101</v>
      </c>
      <c r="AE198" s="16">
        <v>1788714</v>
      </c>
      <c r="AF198" s="16">
        <v>794553</v>
      </c>
      <c r="AH198" s="38">
        <v>3547725</v>
      </c>
      <c r="AI198" s="16">
        <v>3223327</v>
      </c>
      <c r="AJ198" s="16">
        <v>0</v>
      </c>
      <c r="AK198" s="16">
        <v>324398</v>
      </c>
      <c r="AM198" s="38">
        <v>1128081</v>
      </c>
      <c r="AN198" s="16">
        <v>0</v>
      </c>
      <c r="AO198" s="16">
        <v>1128081</v>
      </c>
      <c r="AP198" s="16">
        <v>0</v>
      </c>
      <c r="AR198" s="38">
        <v>4675806</v>
      </c>
      <c r="AS198" s="16">
        <v>3223327</v>
      </c>
      <c r="AT198" s="16">
        <v>1128081</v>
      </c>
      <c r="AU198" s="16">
        <v>324398</v>
      </c>
      <c r="AW198" s="3" t="s">
        <v>136</v>
      </c>
      <c r="AX198" s="19">
        <f>Sources!$H$28</f>
        <v>2018</v>
      </c>
      <c r="AY198" s="3" t="str">
        <f>Sources!$G$28</f>
        <v>IES</v>
      </c>
      <c r="AZ198" s="3" t="s">
        <v>140</v>
      </c>
    </row>
    <row r="199" spans="2:52" x14ac:dyDescent="0.2">
      <c r="B199" s="3" t="s">
        <v>125</v>
      </c>
      <c r="C199" s="3" t="s">
        <v>11</v>
      </c>
      <c r="D199" s="4">
        <v>6916466</v>
      </c>
      <c r="E199" s="3">
        <v>4223769</v>
      </c>
      <c r="F199" s="3">
        <v>1833980</v>
      </c>
      <c r="G199" s="3">
        <v>858718</v>
      </c>
      <c r="I199" s="38">
        <v>0</v>
      </c>
      <c r="J199" s="16">
        <v>0</v>
      </c>
      <c r="K199" s="16">
        <v>0</v>
      </c>
      <c r="L199" s="16">
        <v>0</v>
      </c>
      <c r="N199" s="38">
        <v>6916466</v>
      </c>
      <c r="O199" s="16">
        <v>4223769</v>
      </c>
      <c r="P199" s="16">
        <v>1833980</v>
      </c>
      <c r="Q199" s="16">
        <v>858718</v>
      </c>
      <c r="S199" s="38">
        <v>2625943</v>
      </c>
      <c r="T199" s="16">
        <v>1627297</v>
      </c>
      <c r="U199" s="16">
        <v>706534</v>
      </c>
      <c r="V199" s="16">
        <v>292112</v>
      </c>
      <c r="X199" s="16">
        <v>0</v>
      </c>
      <c r="Y199" s="16">
        <v>0</v>
      </c>
      <c r="Z199" s="16">
        <v>0</v>
      </c>
      <c r="AA199" s="16">
        <v>0</v>
      </c>
      <c r="AC199" s="38">
        <v>2625943</v>
      </c>
      <c r="AD199" s="16">
        <v>1627297</v>
      </c>
      <c r="AE199" s="16">
        <v>706534</v>
      </c>
      <c r="AF199" s="16">
        <v>292112</v>
      </c>
      <c r="AH199" s="38">
        <v>4290524</v>
      </c>
      <c r="AI199" s="16">
        <v>2596472</v>
      </c>
      <c r="AJ199" s="16">
        <v>1127446</v>
      </c>
      <c r="AK199" s="16">
        <v>566606</v>
      </c>
      <c r="AM199" s="38">
        <v>0</v>
      </c>
      <c r="AN199" s="16">
        <v>0</v>
      </c>
      <c r="AO199" s="16">
        <v>0</v>
      </c>
      <c r="AP199" s="16">
        <v>0</v>
      </c>
      <c r="AR199" s="38">
        <v>4290524</v>
      </c>
      <c r="AS199" s="16">
        <v>2596472</v>
      </c>
      <c r="AT199" s="16">
        <v>1127446</v>
      </c>
      <c r="AU199" s="16">
        <v>566606</v>
      </c>
      <c r="AW199" s="3" t="s">
        <v>136</v>
      </c>
      <c r="AX199" s="19">
        <f>Sources!$H$28</f>
        <v>2018</v>
      </c>
      <c r="AY199" s="3" t="str">
        <f>Sources!$G$28</f>
        <v>IES</v>
      </c>
      <c r="AZ199" s="3" t="s">
        <v>140</v>
      </c>
    </row>
    <row r="200" spans="2:52" x14ac:dyDescent="0.2">
      <c r="AW200" s="3" t="s">
        <v>173</v>
      </c>
    </row>
    <row r="201" spans="2:52" x14ac:dyDescent="0.2">
      <c r="B201" s="3" t="s">
        <v>126</v>
      </c>
      <c r="C201" s="3" t="s">
        <v>1</v>
      </c>
      <c r="D201" s="4">
        <v>220539</v>
      </c>
      <c r="E201" s="3">
        <v>88288</v>
      </c>
      <c r="F201" s="3">
        <v>49202</v>
      </c>
      <c r="G201" s="3">
        <v>83049</v>
      </c>
      <c r="I201" s="38">
        <v>53130</v>
      </c>
      <c r="J201" s="16">
        <v>984</v>
      </c>
      <c r="K201" s="16">
        <v>51964</v>
      </c>
      <c r="L201" s="16">
        <v>182</v>
      </c>
      <c r="N201" s="38">
        <v>273669</v>
      </c>
      <c r="O201" s="16">
        <v>89272</v>
      </c>
      <c r="P201" s="16">
        <v>101166</v>
      </c>
      <c r="Q201" s="16">
        <v>83231</v>
      </c>
      <c r="S201" s="38">
        <v>128750</v>
      </c>
      <c r="T201" s="16">
        <v>47187</v>
      </c>
      <c r="U201" s="16">
        <v>36337</v>
      </c>
      <c r="V201" s="16">
        <v>45227</v>
      </c>
      <c r="X201" s="16">
        <v>35072</v>
      </c>
      <c r="Y201" s="16">
        <v>709</v>
      </c>
      <c r="Z201" s="16">
        <v>34226</v>
      </c>
      <c r="AA201" s="16">
        <v>137</v>
      </c>
      <c r="AC201" s="38">
        <v>163822</v>
      </c>
      <c r="AD201" s="16">
        <v>47896</v>
      </c>
      <c r="AE201" s="16">
        <v>70563</v>
      </c>
      <c r="AF201" s="16">
        <v>45364</v>
      </c>
      <c r="AH201" s="38">
        <v>91789</v>
      </c>
      <c r="AI201" s="16">
        <v>41102</v>
      </c>
      <c r="AJ201" s="16">
        <v>12865</v>
      </c>
      <c r="AK201" s="16">
        <v>37822</v>
      </c>
      <c r="AM201" s="38">
        <v>18058</v>
      </c>
      <c r="AN201" s="16">
        <v>275</v>
      </c>
      <c r="AO201" s="16">
        <v>17739</v>
      </c>
      <c r="AP201" s="16">
        <v>45</v>
      </c>
      <c r="AR201" s="38">
        <v>109847</v>
      </c>
      <c r="AS201" s="16">
        <v>41377</v>
      </c>
      <c r="AT201" s="16">
        <v>30604</v>
      </c>
      <c r="AU201" s="16">
        <v>37867</v>
      </c>
      <c r="AW201" s="3" t="s">
        <v>134</v>
      </c>
      <c r="AX201" s="19">
        <f>Sources!$H$29</f>
        <v>2021</v>
      </c>
      <c r="AY201" s="3" t="str">
        <f>Sources!$G$29</f>
        <v>LFS</v>
      </c>
      <c r="AZ201" s="3" t="s">
        <v>140</v>
      </c>
    </row>
    <row r="202" spans="2:52" x14ac:dyDescent="0.2">
      <c r="B202" s="3" t="s">
        <v>126</v>
      </c>
      <c r="C202" s="3" t="s">
        <v>8</v>
      </c>
      <c r="D202" s="4">
        <v>66572</v>
      </c>
      <c r="E202" s="3">
        <v>15263</v>
      </c>
      <c r="F202" s="3">
        <v>48584</v>
      </c>
      <c r="G202" s="3">
        <v>2725</v>
      </c>
      <c r="I202" s="38">
        <v>46481</v>
      </c>
      <c r="J202" s="16">
        <v>984</v>
      </c>
      <c r="K202" s="16">
        <v>45315</v>
      </c>
      <c r="L202" s="16">
        <v>182</v>
      </c>
      <c r="N202" s="38">
        <v>113053</v>
      </c>
      <c r="O202" s="16">
        <v>16247</v>
      </c>
      <c r="P202" s="16">
        <v>93899</v>
      </c>
      <c r="Q202" s="16">
        <v>2907</v>
      </c>
      <c r="S202" s="38">
        <v>51574</v>
      </c>
      <c r="T202" s="16">
        <v>13736</v>
      </c>
      <c r="U202" s="16">
        <v>36028</v>
      </c>
      <c r="V202" s="16">
        <v>1810</v>
      </c>
      <c r="X202" s="16">
        <v>32457</v>
      </c>
      <c r="Y202" s="16">
        <v>709</v>
      </c>
      <c r="Z202" s="16">
        <v>31611</v>
      </c>
      <c r="AA202" s="16">
        <v>137</v>
      </c>
      <c r="AC202" s="38">
        <v>84031</v>
      </c>
      <c r="AD202" s="16">
        <v>14445</v>
      </c>
      <c r="AE202" s="16">
        <v>67639</v>
      </c>
      <c r="AF202" s="16">
        <v>1947</v>
      </c>
      <c r="AH202" s="38">
        <v>14998</v>
      </c>
      <c r="AI202" s="16">
        <v>1527</v>
      </c>
      <c r="AJ202" s="16">
        <v>12557</v>
      </c>
      <c r="AK202" s="16">
        <v>915</v>
      </c>
      <c r="AM202" s="38">
        <v>14024</v>
      </c>
      <c r="AN202" s="16">
        <v>275</v>
      </c>
      <c r="AO202" s="16">
        <v>13704</v>
      </c>
      <c r="AP202" s="16">
        <v>45</v>
      </c>
      <c r="AR202" s="38">
        <v>29022</v>
      </c>
      <c r="AS202" s="16">
        <v>1802</v>
      </c>
      <c r="AT202" s="16">
        <v>26261</v>
      </c>
      <c r="AU202" s="16">
        <v>960</v>
      </c>
      <c r="AW202" s="3" t="s">
        <v>134</v>
      </c>
      <c r="AX202" s="19">
        <f>Sources!$H$29</f>
        <v>2021</v>
      </c>
      <c r="AY202" s="3" t="str">
        <f>Sources!$G$29</f>
        <v>LFS</v>
      </c>
      <c r="AZ202" s="3" t="s">
        <v>140</v>
      </c>
    </row>
    <row r="203" spans="2:52" x14ac:dyDescent="0.2">
      <c r="B203" s="3" t="s">
        <v>126</v>
      </c>
      <c r="C203" s="3" t="s">
        <v>107</v>
      </c>
      <c r="D203" s="4">
        <v>1603</v>
      </c>
      <c r="E203" s="3">
        <v>825</v>
      </c>
      <c r="F203" s="3">
        <v>0</v>
      </c>
      <c r="G203" s="3">
        <v>779</v>
      </c>
      <c r="I203" s="38">
        <v>935</v>
      </c>
      <c r="J203" s="16">
        <v>0</v>
      </c>
      <c r="K203" s="16">
        <v>935</v>
      </c>
      <c r="L203" s="16">
        <v>0</v>
      </c>
      <c r="N203" s="38">
        <v>2538</v>
      </c>
      <c r="O203" s="16">
        <v>825</v>
      </c>
      <c r="P203" s="16">
        <v>935</v>
      </c>
      <c r="Q203" s="16">
        <v>779</v>
      </c>
      <c r="S203" s="38">
        <v>1191</v>
      </c>
      <c r="T203" s="16">
        <v>571</v>
      </c>
      <c r="U203" s="16">
        <v>0</v>
      </c>
      <c r="V203" s="16">
        <v>619</v>
      </c>
      <c r="X203" s="16">
        <v>730</v>
      </c>
      <c r="Y203" s="16">
        <v>0</v>
      </c>
      <c r="Z203" s="16">
        <v>730</v>
      </c>
      <c r="AA203" s="16">
        <v>0</v>
      </c>
      <c r="AC203" s="38">
        <v>1921</v>
      </c>
      <c r="AD203" s="16">
        <v>571</v>
      </c>
      <c r="AE203" s="16">
        <v>730</v>
      </c>
      <c r="AF203" s="16">
        <v>619</v>
      </c>
      <c r="AH203" s="38">
        <v>413</v>
      </c>
      <c r="AI203" s="16">
        <v>254</v>
      </c>
      <c r="AJ203" s="16">
        <v>0</v>
      </c>
      <c r="AK203" s="16">
        <v>159</v>
      </c>
      <c r="AM203" s="38">
        <v>205</v>
      </c>
      <c r="AN203" s="16">
        <v>0</v>
      </c>
      <c r="AO203" s="16">
        <v>205</v>
      </c>
      <c r="AP203" s="16">
        <v>0</v>
      </c>
      <c r="AR203" s="38">
        <v>618</v>
      </c>
      <c r="AS203" s="16">
        <v>254</v>
      </c>
      <c r="AT203" s="16">
        <v>205</v>
      </c>
      <c r="AU203" s="16">
        <v>159</v>
      </c>
      <c r="AW203" s="3" t="s">
        <v>134</v>
      </c>
      <c r="AX203" s="19">
        <f>Sources!$H$29</f>
        <v>2021</v>
      </c>
      <c r="AY203" s="3" t="str">
        <f>Sources!$G$29</f>
        <v>LFS</v>
      </c>
      <c r="AZ203" s="3" t="s">
        <v>140</v>
      </c>
    </row>
    <row r="204" spans="2:52" x14ac:dyDescent="0.2">
      <c r="B204" s="3" t="s">
        <v>126</v>
      </c>
      <c r="C204" s="3" t="s">
        <v>10</v>
      </c>
      <c r="D204" s="4">
        <v>116578</v>
      </c>
      <c r="E204" s="3">
        <v>52705</v>
      </c>
      <c r="F204" s="3">
        <v>0</v>
      </c>
      <c r="G204" s="3">
        <v>63873</v>
      </c>
      <c r="I204" s="38">
        <v>5715</v>
      </c>
      <c r="J204" s="16">
        <v>0</v>
      </c>
      <c r="K204" s="16">
        <v>5715</v>
      </c>
      <c r="L204" s="16">
        <v>0</v>
      </c>
      <c r="N204" s="38">
        <v>122293</v>
      </c>
      <c r="O204" s="16">
        <v>52705</v>
      </c>
      <c r="P204" s="16">
        <v>5715</v>
      </c>
      <c r="Q204" s="16">
        <v>63873</v>
      </c>
      <c r="S204" s="38">
        <v>57921</v>
      </c>
      <c r="T204" s="16">
        <v>22923</v>
      </c>
      <c r="U204" s="16">
        <v>0</v>
      </c>
      <c r="V204" s="16">
        <v>34998</v>
      </c>
      <c r="X204" s="16">
        <v>1885</v>
      </c>
      <c r="Y204" s="16">
        <v>0</v>
      </c>
      <c r="Z204" s="16">
        <v>1885</v>
      </c>
      <c r="AA204" s="16">
        <v>0</v>
      </c>
      <c r="AC204" s="38">
        <v>59806</v>
      </c>
      <c r="AD204" s="16">
        <v>22923</v>
      </c>
      <c r="AE204" s="16">
        <v>1885</v>
      </c>
      <c r="AF204" s="16">
        <v>34998</v>
      </c>
      <c r="AH204" s="38">
        <v>58657</v>
      </c>
      <c r="AI204" s="16">
        <v>29782</v>
      </c>
      <c r="AJ204" s="16">
        <v>0</v>
      </c>
      <c r="AK204" s="16">
        <v>28875</v>
      </c>
      <c r="AM204" s="38">
        <v>3830</v>
      </c>
      <c r="AN204" s="16">
        <v>0</v>
      </c>
      <c r="AO204" s="16">
        <v>3830</v>
      </c>
      <c r="AP204" s="16">
        <v>0</v>
      </c>
      <c r="AR204" s="38">
        <v>62487</v>
      </c>
      <c r="AS204" s="16">
        <v>29782</v>
      </c>
      <c r="AT204" s="16">
        <v>3830</v>
      </c>
      <c r="AU204" s="16">
        <v>28875</v>
      </c>
      <c r="AW204" s="3" t="s">
        <v>134</v>
      </c>
      <c r="AX204" s="19">
        <f>Sources!$H$29</f>
        <v>2021</v>
      </c>
      <c r="AY204" s="3" t="str">
        <f>Sources!$G$29</f>
        <v>LFS</v>
      </c>
      <c r="AZ204" s="3" t="s">
        <v>140</v>
      </c>
    </row>
    <row r="205" spans="2:52" x14ac:dyDescent="0.2">
      <c r="B205" s="3" t="s">
        <v>126</v>
      </c>
      <c r="C205" s="3" t="s">
        <v>11</v>
      </c>
      <c r="D205" s="4">
        <v>35786</v>
      </c>
      <c r="E205" s="3">
        <v>19495</v>
      </c>
      <c r="F205" s="3">
        <v>618</v>
      </c>
      <c r="G205" s="3">
        <v>15672</v>
      </c>
      <c r="I205" s="38">
        <v>0</v>
      </c>
      <c r="J205" s="16">
        <v>0</v>
      </c>
      <c r="K205" s="16">
        <v>0</v>
      </c>
      <c r="L205" s="16">
        <v>0</v>
      </c>
      <c r="N205" s="38">
        <v>35786</v>
      </c>
      <c r="O205" s="16">
        <v>19495</v>
      </c>
      <c r="P205" s="16">
        <v>618</v>
      </c>
      <c r="Q205" s="16">
        <v>15672</v>
      </c>
      <c r="S205" s="38">
        <v>18064</v>
      </c>
      <c r="T205" s="16">
        <v>9956</v>
      </c>
      <c r="U205" s="16">
        <v>309</v>
      </c>
      <c r="V205" s="16">
        <v>7799</v>
      </c>
      <c r="X205" s="16">
        <v>0</v>
      </c>
      <c r="Y205" s="16">
        <v>0</v>
      </c>
      <c r="Z205" s="16">
        <v>0</v>
      </c>
      <c r="AA205" s="16">
        <v>0</v>
      </c>
      <c r="AC205" s="38">
        <v>18064</v>
      </c>
      <c r="AD205" s="16">
        <v>9956</v>
      </c>
      <c r="AE205" s="16">
        <v>309</v>
      </c>
      <c r="AF205" s="16">
        <v>7799</v>
      </c>
      <c r="AH205" s="38">
        <v>17721</v>
      </c>
      <c r="AI205" s="16">
        <v>9539</v>
      </c>
      <c r="AJ205" s="16">
        <v>309</v>
      </c>
      <c r="AK205" s="16">
        <v>7873</v>
      </c>
      <c r="AM205" s="38">
        <v>0</v>
      </c>
      <c r="AN205" s="16">
        <v>0</v>
      </c>
      <c r="AO205" s="16">
        <v>0</v>
      </c>
      <c r="AP205" s="16">
        <v>0</v>
      </c>
      <c r="AR205" s="38">
        <v>17721</v>
      </c>
      <c r="AS205" s="16">
        <v>9539</v>
      </c>
      <c r="AT205" s="16">
        <v>309</v>
      </c>
      <c r="AU205" s="16">
        <v>7873</v>
      </c>
      <c r="AW205" s="3" t="s">
        <v>134</v>
      </c>
      <c r="AX205" s="19">
        <f>Sources!$H$29</f>
        <v>2021</v>
      </c>
      <c r="AY205" s="3" t="str">
        <f>Sources!$G$29</f>
        <v>LFS</v>
      </c>
      <c r="AZ205" s="3" t="s">
        <v>140</v>
      </c>
    </row>
    <row r="206" spans="2:52" x14ac:dyDescent="0.2">
      <c r="AW206" s="3" t="s">
        <v>173</v>
      </c>
    </row>
    <row r="207" spans="2:52" x14ac:dyDescent="0.2">
      <c r="B207" s="3" t="s">
        <v>126</v>
      </c>
      <c r="C207" s="3" t="s">
        <v>1</v>
      </c>
      <c r="D207" s="4">
        <v>181174</v>
      </c>
      <c r="E207" s="3">
        <v>89366</v>
      </c>
      <c r="F207" s="3">
        <v>49229</v>
      </c>
      <c r="G207" s="3">
        <v>42579</v>
      </c>
      <c r="I207" s="38">
        <v>53130</v>
      </c>
      <c r="J207" s="16">
        <v>984</v>
      </c>
      <c r="K207" s="16">
        <v>51993</v>
      </c>
      <c r="L207" s="16">
        <v>153</v>
      </c>
      <c r="N207" s="38">
        <v>234304</v>
      </c>
      <c r="O207" s="16">
        <v>90350</v>
      </c>
      <c r="P207" s="16">
        <v>101222</v>
      </c>
      <c r="Q207" s="16">
        <v>42732</v>
      </c>
      <c r="S207" s="38">
        <v>106974</v>
      </c>
      <c r="T207" s="16">
        <v>47504</v>
      </c>
      <c r="U207" s="16">
        <v>36363</v>
      </c>
      <c r="V207" s="16">
        <v>23107</v>
      </c>
      <c r="X207" s="16">
        <v>35072</v>
      </c>
      <c r="Y207" s="16">
        <v>709</v>
      </c>
      <c r="Z207" s="16">
        <v>34247</v>
      </c>
      <c r="AA207" s="16">
        <v>115</v>
      </c>
      <c r="AC207" s="38">
        <v>142046</v>
      </c>
      <c r="AD207" s="16">
        <v>48213</v>
      </c>
      <c r="AE207" s="16">
        <v>70610</v>
      </c>
      <c r="AF207" s="16">
        <v>23222</v>
      </c>
      <c r="AH207" s="38">
        <v>74200</v>
      </c>
      <c r="AI207" s="16">
        <v>41862</v>
      </c>
      <c r="AJ207" s="16">
        <v>12865</v>
      </c>
      <c r="AK207" s="16">
        <v>19472</v>
      </c>
      <c r="AM207" s="38">
        <v>18058</v>
      </c>
      <c r="AN207" s="16">
        <v>275</v>
      </c>
      <c r="AO207" s="16">
        <v>17745</v>
      </c>
      <c r="AP207" s="16">
        <v>38</v>
      </c>
      <c r="AR207" s="38">
        <v>92258</v>
      </c>
      <c r="AS207" s="16">
        <v>42137</v>
      </c>
      <c r="AT207" s="16">
        <v>30610</v>
      </c>
      <c r="AU207" s="16">
        <v>19510</v>
      </c>
      <c r="AW207" s="3" t="s">
        <v>134</v>
      </c>
      <c r="AX207" s="19">
        <f>Sources!$H$29</f>
        <v>2021</v>
      </c>
      <c r="AY207" s="3" t="str">
        <f>Sources!$G$29</f>
        <v>LFS</v>
      </c>
      <c r="AZ207" s="3" t="s">
        <v>141</v>
      </c>
    </row>
    <row r="208" spans="2:52" x14ac:dyDescent="0.2">
      <c r="B208" s="3" t="s">
        <v>126</v>
      </c>
      <c r="C208" s="3" t="s">
        <v>8</v>
      </c>
      <c r="D208" s="4">
        <v>66572</v>
      </c>
      <c r="E208" s="3">
        <v>15264</v>
      </c>
      <c r="F208" s="3">
        <v>48584</v>
      </c>
      <c r="G208" s="3">
        <v>2724</v>
      </c>
      <c r="I208" s="38">
        <v>46481</v>
      </c>
      <c r="J208" s="16">
        <v>984</v>
      </c>
      <c r="K208" s="16">
        <v>45343</v>
      </c>
      <c r="L208" s="16">
        <v>153</v>
      </c>
      <c r="N208" s="38">
        <v>113053</v>
      </c>
      <c r="O208" s="16">
        <v>16248</v>
      </c>
      <c r="P208" s="16">
        <v>93927</v>
      </c>
      <c r="Q208" s="16">
        <v>2877</v>
      </c>
      <c r="S208" s="38">
        <v>51574</v>
      </c>
      <c r="T208" s="16">
        <v>13737</v>
      </c>
      <c r="U208" s="16">
        <v>36028</v>
      </c>
      <c r="V208" s="16">
        <v>1809</v>
      </c>
      <c r="X208" s="16">
        <v>32457</v>
      </c>
      <c r="Y208" s="16">
        <v>709</v>
      </c>
      <c r="Z208" s="16">
        <v>31632</v>
      </c>
      <c r="AA208" s="16">
        <v>115</v>
      </c>
      <c r="AC208" s="38">
        <v>84031</v>
      </c>
      <c r="AD208" s="16">
        <v>14446</v>
      </c>
      <c r="AE208" s="16">
        <v>67660</v>
      </c>
      <c r="AF208" s="16">
        <v>1924</v>
      </c>
      <c r="AH208" s="38">
        <v>14998</v>
      </c>
      <c r="AI208" s="16">
        <v>1527</v>
      </c>
      <c r="AJ208" s="16">
        <v>12557</v>
      </c>
      <c r="AK208" s="16">
        <v>915</v>
      </c>
      <c r="AM208" s="38">
        <v>14024</v>
      </c>
      <c r="AN208" s="16">
        <v>275</v>
      </c>
      <c r="AO208" s="16">
        <v>13711</v>
      </c>
      <c r="AP208" s="16">
        <v>38</v>
      </c>
      <c r="AR208" s="38">
        <v>29022</v>
      </c>
      <c r="AS208" s="16">
        <v>1802</v>
      </c>
      <c r="AT208" s="16">
        <v>26268</v>
      </c>
      <c r="AU208" s="16">
        <v>953</v>
      </c>
      <c r="AW208" s="3" t="s">
        <v>134</v>
      </c>
      <c r="AX208" s="19">
        <f>Sources!$H$29</f>
        <v>2021</v>
      </c>
      <c r="AY208" s="3" t="str">
        <f>Sources!$G$29</f>
        <v>LFS</v>
      </c>
      <c r="AZ208" s="3" t="s">
        <v>141</v>
      </c>
    </row>
    <row r="209" spans="2:52" x14ac:dyDescent="0.2">
      <c r="B209" s="3" t="s">
        <v>126</v>
      </c>
      <c r="C209" s="3" t="s">
        <v>107</v>
      </c>
      <c r="D209" s="4">
        <v>1603</v>
      </c>
      <c r="E209" s="3">
        <v>825</v>
      </c>
      <c r="F209" s="3">
        <v>0</v>
      </c>
      <c r="G209" s="3">
        <v>779</v>
      </c>
      <c r="I209" s="38">
        <v>935</v>
      </c>
      <c r="J209" s="16">
        <v>0</v>
      </c>
      <c r="K209" s="16">
        <v>935</v>
      </c>
      <c r="L209" s="16">
        <v>0</v>
      </c>
      <c r="N209" s="38">
        <v>2538</v>
      </c>
      <c r="O209" s="16">
        <v>825</v>
      </c>
      <c r="P209" s="16">
        <v>935</v>
      </c>
      <c r="Q209" s="16">
        <v>779</v>
      </c>
      <c r="S209" s="38">
        <v>1191</v>
      </c>
      <c r="T209" s="16">
        <v>571</v>
      </c>
      <c r="U209" s="16">
        <v>0</v>
      </c>
      <c r="V209" s="16">
        <v>619</v>
      </c>
      <c r="X209" s="16">
        <v>730</v>
      </c>
      <c r="Y209" s="16">
        <v>0</v>
      </c>
      <c r="Z209" s="16">
        <v>730</v>
      </c>
      <c r="AA209" s="16">
        <v>0</v>
      </c>
      <c r="AC209" s="38">
        <v>1921</v>
      </c>
      <c r="AD209" s="16">
        <v>571</v>
      </c>
      <c r="AE209" s="16">
        <v>730</v>
      </c>
      <c r="AF209" s="16">
        <v>619</v>
      </c>
      <c r="AH209" s="38">
        <v>413</v>
      </c>
      <c r="AI209" s="16">
        <v>254</v>
      </c>
      <c r="AJ209" s="16">
        <v>0</v>
      </c>
      <c r="AK209" s="16">
        <v>159</v>
      </c>
      <c r="AM209" s="38">
        <v>205</v>
      </c>
      <c r="AN209" s="16">
        <v>0</v>
      </c>
      <c r="AO209" s="16">
        <v>205</v>
      </c>
      <c r="AP209" s="16">
        <v>0</v>
      </c>
      <c r="AR209" s="38">
        <v>618</v>
      </c>
      <c r="AS209" s="16">
        <v>254</v>
      </c>
      <c r="AT209" s="16">
        <v>205</v>
      </c>
      <c r="AU209" s="16">
        <v>159</v>
      </c>
      <c r="AW209" s="3" t="s">
        <v>134</v>
      </c>
      <c r="AX209" s="19">
        <f>Sources!$H$29</f>
        <v>2021</v>
      </c>
      <c r="AY209" s="3" t="str">
        <f>Sources!$G$29</f>
        <v>LFS</v>
      </c>
      <c r="AZ209" s="3" t="s">
        <v>141</v>
      </c>
    </row>
    <row r="210" spans="2:52" x14ac:dyDescent="0.2">
      <c r="B210" s="3" t="s">
        <v>126</v>
      </c>
      <c r="C210" s="3" t="s">
        <v>10</v>
      </c>
      <c r="D210" s="4">
        <v>77212</v>
      </c>
      <c r="E210" s="3">
        <v>53442</v>
      </c>
      <c r="F210" s="3">
        <v>0</v>
      </c>
      <c r="G210" s="3">
        <v>23771</v>
      </c>
      <c r="I210" s="38">
        <v>5715</v>
      </c>
      <c r="J210" s="16">
        <v>0</v>
      </c>
      <c r="K210" s="16">
        <v>5715</v>
      </c>
      <c r="L210" s="16">
        <v>0</v>
      </c>
      <c r="N210" s="38">
        <v>82927</v>
      </c>
      <c r="O210" s="16">
        <v>53442</v>
      </c>
      <c r="P210" s="16">
        <v>5715</v>
      </c>
      <c r="Q210" s="16">
        <v>23771</v>
      </c>
      <c r="S210" s="38">
        <v>36145</v>
      </c>
      <c r="T210" s="16">
        <v>23166</v>
      </c>
      <c r="U210" s="16">
        <v>0</v>
      </c>
      <c r="V210" s="16">
        <v>12979</v>
      </c>
      <c r="X210" s="16">
        <v>1885</v>
      </c>
      <c r="Y210" s="16">
        <v>0</v>
      </c>
      <c r="Z210" s="16">
        <v>1885</v>
      </c>
      <c r="AA210" s="16">
        <v>0</v>
      </c>
      <c r="AC210" s="38">
        <v>38030</v>
      </c>
      <c r="AD210" s="16">
        <v>23166</v>
      </c>
      <c r="AE210" s="16">
        <v>1885</v>
      </c>
      <c r="AF210" s="16">
        <v>12979</v>
      </c>
      <c r="AH210" s="38">
        <v>41067</v>
      </c>
      <c r="AI210" s="16">
        <v>30276</v>
      </c>
      <c r="AJ210" s="16">
        <v>0</v>
      </c>
      <c r="AK210" s="16">
        <v>10792</v>
      </c>
      <c r="AM210" s="38">
        <v>3830</v>
      </c>
      <c r="AN210" s="16">
        <v>0</v>
      </c>
      <c r="AO210" s="16">
        <v>3830</v>
      </c>
      <c r="AP210" s="16">
        <v>0</v>
      </c>
      <c r="AR210" s="38">
        <v>44897</v>
      </c>
      <c r="AS210" s="16">
        <v>30276</v>
      </c>
      <c r="AT210" s="16">
        <v>3830</v>
      </c>
      <c r="AU210" s="16">
        <v>10792</v>
      </c>
      <c r="AW210" s="3" t="s">
        <v>134</v>
      </c>
      <c r="AX210" s="19">
        <f>Sources!$H$29</f>
        <v>2021</v>
      </c>
      <c r="AY210" s="3" t="str">
        <f>Sources!$G$29</f>
        <v>LFS</v>
      </c>
      <c r="AZ210" s="3" t="s">
        <v>141</v>
      </c>
    </row>
    <row r="211" spans="2:52" x14ac:dyDescent="0.2">
      <c r="B211" s="3" t="s">
        <v>126</v>
      </c>
      <c r="C211" s="3" t="s">
        <v>11</v>
      </c>
      <c r="D211" s="4">
        <v>35786</v>
      </c>
      <c r="E211" s="3">
        <v>19836</v>
      </c>
      <c r="F211" s="3">
        <v>645</v>
      </c>
      <c r="G211" s="3">
        <v>15306</v>
      </c>
      <c r="I211" s="38">
        <v>0</v>
      </c>
      <c r="J211" s="16">
        <v>0</v>
      </c>
      <c r="K211" s="16">
        <v>0</v>
      </c>
      <c r="L211" s="16">
        <v>0</v>
      </c>
      <c r="N211" s="38">
        <v>35786</v>
      </c>
      <c r="O211" s="16">
        <v>19836</v>
      </c>
      <c r="P211" s="16">
        <v>645</v>
      </c>
      <c r="Q211" s="16">
        <v>15306</v>
      </c>
      <c r="S211" s="38">
        <v>18064</v>
      </c>
      <c r="T211" s="16">
        <v>10029</v>
      </c>
      <c r="U211" s="16">
        <v>336</v>
      </c>
      <c r="V211" s="16">
        <v>7699</v>
      </c>
      <c r="X211" s="16">
        <v>0</v>
      </c>
      <c r="Y211" s="16">
        <v>0</v>
      </c>
      <c r="Z211" s="16">
        <v>0</v>
      </c>
      <c r="AA211" s="16">
        <v>0</v>
      </c>
      <c r="AC211" s="38">
        <v>18064</v>
      </c>
      <c r="AD211" s="16">
        <v>10029</v>
      </c>
      <c r="AE211" s="16">
        <v>336</v>
      </c>
      <c r="AF211" s="16">
        <v>7699</v>
      </c>
      <c r="AH211" s="38">
        <v>17721</v>
      </c>
      <c r="AI211" s="16">
        <v>9806</v>
      </c>
      <c r="AJ211" s="16">
        <v>309</v>
      </c>
      <c r="AK211" s="16">
        <v>7606</v>
      </c>
      <c r="AM211" s="38">
        <v>0</v>
      </c>
      <c r="AN211" s="16">
        <v>0</v>
      </c>
      <c r="AO211" s="16">
        <v>0</v>
      </c>
      <c r="AP211" s="16">
        <v>0</v>
      </c>
      <c r="AR211" s="38">
        <v>17721</v>
      </c>
      <c r="AS211" s="16">
        <v>9806</v>
      </c>
      <c r="AT211" s="16">
        <v>309</v>
      </c>
      <c r="AU211" s="16">
        <v>7606</v>
      </c>
      <c r="AW211" s="3" t="s">
        <v>134</v>
      </c>
      <c r="AX211" s="19">
        <f>Sources!$H$29</f>
        <v>2021</v>
      </c>
      <c r="AY211" s="3" t="str">
        <f>Sources!$G$29</f>
        <v>LFS</v>
      </c>
      <c r="AZ211" s="3" t="s">
        <v>141</v>
      </c>
    </row>
    <row r="212" spans="2:52" x14ac:dyDescent="0.2">
      <c r="AW212" s="3" t="s">
        <v>173</v>
      </c>
    </row>
    <row r="213" spans="2:52" x14ac:dyDescent="0.2">
      <c r="B213" s="3" t="s">
        <v>127</v>
      </c>
      <c r="C213" s="3" t="s">
        <v>1</v>
      </c>
      <c r="D213" s="4">
        <v>26890</v>
      </c>
      <c r="E213" s="3">
        <v>17983</v>
      </c>
      <c r="F213" s="3">
        <v>5030</v>
      </c>
      <c r="G213" s="3">
        <v>3878</v>
      </c>
      <c r="I213" s="38">
        <v>6322</v>
      </c>
      <c r="J213" s="16">
        <v>25</v>
      </c>
      <c r="K213" s="16">
        <v>6296</v>
      </c>
      <c r="L213" s="16">
        <v>0</v>
      </c>
      <c r="N213" s="38">
        <v>33212</v>
      </c>
      <c r="O213" s="16">
        <v>18008</v>
      </c>
      <c r="P213" s="16">
        <v>11326</v>
      </c>
      <c r="Q213" s="16">
        <v>3878</v>
      </c>
      <c r="S213" s="38">
        <v>15957</v>
      </c>
      <c r="T213" s="16">
        <v>11605</v>
      </c>
      <c r="U213" s="16">
        <v>2966</v>
      </c>
      <c r="V213" s="16">
        <v>1385</v>
      </c>
      <c r="X213" s="16">
        <v>3287</v>
      </c>
      <c r="Y213" s="16">
        <v>25</v>
      </c>
      <c r="Z213" s="16">
        <v>3262</v>
      </c>
      <c r="AA213" s="16">
        <v>0</v>
      </c>
      <c r="AC213" s="38">
        <v>19244</v>
      </c>
      <c r="AD213" s="16">
        <v>11630</v>
      </c>
      <c r="AE213" s="16">
        <v>6228</v>
      </c>
      <c r="AF213" s="16">
        <v>1385</v>
      </c>
      <c r="AH213" s="38">
        <v>10934</v>
      </c>
      <c r="AI213" s="16">
        <v>6378</v>
      </c>
      <c r="AJ213" s="16">
        <v>2063</v>
      </c>
      <c r="AK213" s="16">
        <v>2492</v>
      </c>
      <c r="AM213" s="38">
        <v>3035</v>
      </c>
      <c r="AN213" s="16">
        <v>0</v>
      </c>
      <c r="AO213" s="16">
        <v>3035</v>
      </c>
      <c r="AP213" s="16">
        <v>0</v>
      </c>
      <c r="AR213" s="38">
        <v>13969</v>
      </c>
      <c r="AS213" s="16">
        <v>6378</v>
      </c>
      <c r="AT213" s="16">
        <v>5098</v>
      </c>
      <c r="AU213" s="16">
        <v>2492</v>
      </c>
      <c r="AW213" s="3" t="s">
        <v>136</v>
      </c>
      <c r="AX213" s="19">
        <f>Sources!$H$30</f>
        <v>2018</v>
      </c>
      <c r="AY213" s="3" t="str">
        <f>Sources!$G$30</f>
        <v>LFS</v>
      </c>
      <c r="AZ213" s="3" t="s">
        <v>140</v>
      </c>
    </row>
    <row r="214" spans="2:52" x14ac:dyDescent="0.2">
      <c r="B214" s="3" t="s">
        <v>127</v>
      </c>
      <c r="C214" s="3" t="s">
        <v>8</v>
      </c>
      <c r="D214" s="4">
        <v>10555</v>
      </c>
      <c r="E214" s="3">
        <v>4948</v>
      </c>
      <c r="F214" s="3">
        <v>4816</v>
      </c>
      <c r="G214" s="3">
        <v>791</v>
      </c>
      <c r="I214" s="38">
        <v>5454</v>
      </c>
      <c r="J214" s="16">
        <v>25</v>
      </c>
      <c r="K214" s="16">
        <v>5429</v>
      </c>
      <c r="L214" s="16">
        <v>0</v>
      </c>
      <c r="N214" s="38">
        <v>16009</v>
      </c>
      <c r="O214" s="16">
        <v>4973</v>
      </c>
      <c r="P214" s="16">
        <v>10245</v>
      </c>
      <c r="Q214" s="16">
        <v>791</v>
      </c>
      <c r="S214" s="38">
        <v>6560</v>
      </c>
      <c r="T214" s="16">
        <v>3387</v>
      </c>
      <c r="U214" s="16">
        <v>2812</v>
      </c>
      <c r="V214" s="16">
        <v>361</v>
      </c>
      <c r="X214" s="16">
        <v>2946</v>
      </c>
      <c r="Y214" s="16">
        <v>25</v>
      </c>
      <c r="Z214" s="16">
        <v>2921</v>
      </c>
      <c r="AA214" s="16">
        <v>0</v>
      </c>
      <c r="AC214" s="38">
        <v>9506</v>
      </c>
      <c r="AD214" s="16">
        <v>3412</v>
      </c>
      <c r="AE214" s="16">
        <v>5733</v>
      </c>
      <c r="AF214" s="16">
        <v>361</v>
      </c>
      <c r="AH214" s="38">
        <v>3995</v>
      </c>
      <c r="AI214" s="16">
        <v>1561</v>
      </c>
      <c r="AJ214" s="16">
        <v>2004</v>
      </c>
      <c r="AK214" s="16">
        <v>430</v>
      </c>
      <c r="AM214" s="38">
        <v>2508</v>
      </c>
      <c r="AN214" s="16">
        <v>0</v>
      </c>
      <c r="AO214" s="16">
        <v>2508</v>
      </c>
      <c r="AP214" s="16">
        <v>0</v>
      </c>
      <c r="AR214" s="38">
        <v>6503</v>
      </c>
      <c r="AS214" s="16">
        <v>1561</v>
      </c>
      <c r="AT214" s="16">
        <v>4512</v>
      </c>
      <c r="AU214" s="16">
        <v>430</v>
      </c>
      <c r="AW214" s="3" t="s">
        <v>136</v>
      </c>
      <c r="AX214" s="19">
        <f>Sources!$H$30</f>
        <v>2018</v>
      </c>
      <c r="AY214" s="3" t="str">
        <f>Sources!$G$30</f>
        <v>LFS</v>
      </c>
      <c r="AZ214" s="3" t="s">
        <v>140</v>
      </c>
    </row>
    <row r="215" spans="2:52" x14ac:dyDescent="0.2">
      <c r="B215" s="3" t="s">
        <v>127</v>
      </c>
      <c r="C215" s="3" t="s">
        <v>107</v>
      </c>
      <c r="D215" s="4">
        <v>3942</v>
      </c>
      <c r="E215" s="3">
        <v>2680</v>
      </c>
      <c r="F215" s="3">
        <v>0</v>
      </c>
      <c r="G215" s="3">
        <v>1262</v>
      </c>
      <c r="I215" s="38">
        <v>661</v>
      </c>
      <c r="J215" s="16">
        <v>0</v>
      </c>
      <c r="K215" s="16">
        <v>661</v>
      </c>
      <c r="L215" s="16">
        <v>0</v>
      </c>
      <c r="N215" s="38">
        <v>4603</v>
      </c>
      <c r="O215" s="16">
        <v>2680</v>
      </c>
      <c r="P215" s="16">
        <v>661</v>
      </c>
      <c r="Q215" s="16">
        <v>1262</v>
      </c>
      <c r="S215" s="38">
        <v>1966</v>
      </c>
      <c r="T215" s="16">
        <v>1669</v>
      </c>
      <c r="U215" s="16">
        <v>0</v>
      </c>
      <c r="V215" s="16">
        <v>296</v>
      </c>
      <c r="X215" s="16">
        <v>262</v>
      </c>
      <c r="Y215" s="16">
        <v>0</v>
      </c>
      <c r="Z215" s="16">
        <v>262</v>
      </c>
      <c r="AA215" s="16">
        <v>0</v>
      </c>
      <c r="AC215" s="38">
        <v>2228</v>
      </c>
      <c r="AD215" s="16">
        <v>1669</v>
      </c>
      <c r="AE215" s="16">
        <v>262</v>
      </c>
      <c r="AF215" s="16">
        <v>296</v>
      </c>
      <c r="AH215" s="38">
        <v>1977</v>
      </c>
      <c r="AI215" s="16">
        <v>1011</v>
      </c>
      <c r="AJ215" s="16">
        <v>0</v>
      </c>
      <c r="AK215" s="16">
        <v>966</v>
      </c>
      <c r="AM215" s="38">
        <v>399</v>
      </c>
      <c r="AN215" s="16">
        <v>0</v>
      </c>
      <c r="AO215" s="16">
        <v>399</v>
      </c>
      <c r="AP215" s="16">
        <v>0</v>
      </c>
      <c r="AR215" s="38">
        <v>2376</v>
      </c>
      <c r="AS215" s="16">
        <v>1011</v>
      </c>
      <c r="AT215" s="16">
        <v>399</v>
      </c>
      <c r="AU215" s="16">
        <v>966</v>
      </c>
      <c r="AW215" s="3" t="s">
        <v>136</v>
      </c>
      <c r="AX215" s="19">
        <f>Sources!$H$30</f>
        <v>2018</v>
      </c>
      <c r="AY215" s="3" t="str">
        <f>Sources!$G$30</f>
        <v>LFS</v>
      </c>
      <c r="AZ215" s="3" t="s">
        <v>140</v>
      </c>
    </row>
    <row r="216" spans="2:52" x14ac:dyDescent="0.2">
      <c r="B216" s="3" t="s">
        <v>127</v>
      </c>
      <c r="C216" s="3" t="s">
        <v>10</v>
      </c>
      <c r="D216" s="4">
        <v>10888</v>
      </c>
      <c r="E216" s="3">
        <v>9414</v>
      </c>
      <c r="F216" s="3">
        <v>0</v>
      </c>
      <c r="G216" s="3">
        <v>1473</v>
      </c>
      <c r="I216" s="38">
        <v>207</v>
      </c>
      <c r="J216" s="16">
        <v>0</v>
      </c>
      <c r="K216" s="16">
        <v>207</v>
      </c>
      <c r="L216" s="16">
        <v>0</v>
      </c>
      <c r="N216" s="38">
        <v>11095</v>
      </c>
      <c r="O216" s="16">
        <v>9414</v>
      </c>
      <c r="P216" s="16">
        <v>207</v>
      </c>
      <c r="Q216" s="16">
        <v>1473</v>
      </c>
      <c r="S216" s="38">
        <v>6700</v>
      </c>
      <c r="T216" s="16">
        <v>6091</v>
      </c>
      <c r="U216" s="16">
        <v>0</v>
      </c>
      <c r="V216" s="16">
        <v>609</v>
      </c>
      <c r="X216" s="16">
        <v>79</v>
      </c>
      <c r="Y216" s="16">
        <v>0</v>
      </c>
      <c r="Z216" s="16">
        <v>79</v>
      </c>
      <c r="AA216" s="16">
        <v>0</v>
      </c>
      <c r="AC216" s="38">
        <v>6779</v>
      </c>
      <c r="AD216" s="16">
        <v>6091</v>
      </c>
      <c r="AE216" s="16">
        <v>79</v>
      </c>
      <c r="AF216" s="16">
        <v>609</v>
      </c>
      <c r="AH216" s="38">
        <v>4188</v>
      </c>
      <c r="AI216" s="16">
        <v>3324</v>
      </c>
      <c r="AJ216" s="16">
        <v>0</v>
      </c>
      <c r="AK216" s="16">
        <v>864</v>
      </c>
      <c r="AM216" s="38">
        <v>128</v>
      </c>
      <c r="AN216" s="16">
        <v>0</v>
      </c>
      <c r="AO216" s="16">
        <v>128</v>
      </c>
      <c r="AP216" s="16">
        <v>0</v>
      </c>
      <c r="AR216" s="38">
        <v>4316</v>
      </c>
      <c r="AS216" s="16">
        <v>3324</v>
      </c>
      <c r="AT216" s="16">
        <v>128</v>
      </c>
      <c r="AU216" s="16">
        <v>864</v>
      </c>
      <c r="AW216" s="3" t="s">
        <v>136</v>
      </c>
      <c r="AX216" s="19">
        <f>Sources!$H$30</f>
        <v>2018</v>
      </c>
      <c r="AY216" s="3" t="str">
        <f>Sources!$G$30</f>
        <v>LFS</v>
      </c>
      <c r="AZ216" s="3" t="s">
        <v>140</v>
      </c>
    </row>
    <row r="217" spans="2:52" x14ac:dyDescent="0.2">
      <c r="B217" s="3" t="s">
        <v>127</v>
      </c>
      <c r="C217" s="3" t="s">
        <v>11</v>
      </c>
      <c r="D217" s="4">
        <v>1505</v>
      </c>
      <c r="E217" s="3">
        <v>940</v>
      </c>
      <c r="F217" s="3">
        <v>213</v>
      </c>
      <c r="G217" s="3">
        <v>351</v>
      </c>
      <c r="I217" s="38">
        <v>0</v>
      </c>
      <c r="J217" s="16">
        <v>0</v>
      </c>
      <c r="K217" s="16">
        <v>0</v>
      </c>
      <c r="L217" s="16">
        <v>0</v>
      </c>
      <c r="N217" s="38">
        <v>1505</v>
      </c>
      <c r="O217" s="16">
        <v>940</v>
      </c>
      <c r="P217" s="16">
        <v>213</v>
      </c>
      <c r="Q217" s="16">
        <v>351</v>
      </c>
      <c r="S217" s="38">
        <v>731</v>
      </c>
      <c r="T217" s="16">
        <v>458</v>
      </c>
      <c r="U217" s="16">
        <v>154</v>
      </c>
      <c r="V217" s="16">
        <v>120</v>
      </c>
      <c r="X217" s="16">
        <v>0</v>
      </c>
      <c r="Y217" s="16">
        <v>0</v>
      </c>
      <c r="Z217" s="16">
        <v>0</v>
      </c>
      <c r="AA217" s="16">
        <v>0</v>
      </c>
      <c r="AC217" s="38">
        <v>731</v>
      </c>
      <c r="AD217" s="16">
        <v>458</v>
      </c>
      <c r="AE217" s="16">
        <v>154</v>
      </c>
      <c r="AF217" s="16">
        <v>120</v>
      </c>
      <c r="AH217" s="38">
        <v>774</v>
      </c>
      <c r="AI217" s="16">
        <v>482</v>
      </c>
      <c r="AJ217" s="16">
        <v>59</v>
      </c>
      <c r="AK217" s="16">
        <v>232</v>
      </c>
      <c r="AM217" s="38">
        <v>0</v>
      </c>
      <c r="AN217" s="16">
        <v>0</v>
      </c>
      <c r="AO217" s="16">
        <v>0</v>
      </c>
      <c r="AP217" s="16">
        <v>0</v>
      </c>
      <c r="AR217" s="38">
        <v>774</v>
      </c>
      <c r="AS217" s="16">
        <v>482</v>
      </c>
      <c r="AT217" s="16">
        <v>59</v>
      </c>
      <c r="AU217" s="16">
        <v>232</v>
      </c>
      <c r="AW217" s="3" t="s">
        <v>136</v>
      </c>
      <c r="AX217" s="19">
        <f>Sources!$H$30</f>
        <v>2018</v>
      </c>
      <c r="AY217" s="3" t="str">
        <f>Sources!$G$30</f>
        <v>LFS</v>
      </c>
      <c r="AZ217" s="3" t="s">
        <v>140</v>
      </c>
    </row>
    <row r="218" spans="2:52" x14ac:dyDescent="0.2">
      <c r="AW218" s="3" t="s">
        <v>173</v>
      </c>
    </row>
    <row r="219" spans="2:52" x14ac:dyDescent="0.2">
      <c r="B219" s="3" t="s">
        <v>127</v>
      </c>
      <c r="C219" s="3" t="s">
        <v>1</v>
      </c>
      <c r="D219" s="4">
        <v>20145</v>
      </c>
      <c r="E219" s="3">
        <v>11962</v>
      </c>
      <c r="F219" s="3">
        <v>4960</v>
      </c>
      <c r="G219" s="3">
        <v>3223</v>
      </c>
      <c r="I219" s="38">
        <v>5906</v>
      </c>
      <c r="J219" s="16">
        <v>25</v>
      </c>
      <c r="K219" s="16">
        <v>5881</v>
      </c>
      <c r="L219" s="16">
        <v>0</v>
      </c>
      <c r="N219" s="38">
        <v>26051</v>
      </c>
      <c r="O219" s="16">
        <v>11987</v>
      </c>
      <c r="P219" s="16">
        <v>10841</v>
      </c>
      <c r="Q219" s="16">
        <v>3223</v>
      </c>
      <c r="S219" s="38">
        <v>11733</v>
      </c>
      <c r="T219" s="16">
        <v>7540</v>
      </c>
      <c r="U219" s="16">
        <v>2938</v>
      </c>
      <c r="V219" s="16">
        <v>1255</v>
      </c>
      <c r="X219" s="16">
        <v>3228</v>
      </c>
      <c r="Y219" s="16">
        <v>25</v>
      </c>
      <c r="Z219" s="16">
        <v>3203</v>
      </c>
      <c r="AA219" s="16">
        <v>0</v>
      </c>
      <c r="AC219" s="38">
        <v>14961</v>
      </c>
      <c r="AD219" s="16">
        <v>7565</v>
      </c>
      <c r="AE219" s="16">
        <v>6141</v>
      </c>
      <c r="AF219" s="16">
        <v>1255</v>
      </c>
      <c r="AH219" s="38">
        <v>8412</v>
      </c>
      <c r="AI219" s="16">
        <v>4422</v>
      </c>
      <c r="AJ219" s="16">
        <v>2022</v>
      </c>
      <c r="AK219" s="16">
        <v>1968</v>
      </c>
      <c r="AM219" s="38">
        <v>2678</v>
      </c>
      <c r="AN219" s="16">
        <v>0</v>
      </c>
      <c r="AO219" s="16">
        <v>2678</v>
      </c>
      <c r="AP219" s="16">
        <v>0</v>
      </c>
      <c r="AR219" s="38">
        <v>11090</v>
      </c>
      <c r="AS219" s="16">
        <v>4422</v>
      </c>
      <c r="AT219" s="16">
        <v>4700</v>
      </c>
      <c r="AU219" s="16">
        <v>1968</v>
      </c>
      <c r="AW219" s="3" t="s">
        <v>136</v>
      </c>
      <c r="AX219" s="19">
        <f>Sources!$H$30</f>
        <v>2018</v>
      </c>
      <c r="AY219" s="3" t="str">
        <f>Sources!$G$30</f>
        <v>LFS</v>
      </c>
      <c r="AZ219" s="3" t="s">
        <v>141</v>
      </c>
    </row>
    <row r="220" spans="2:52" x14ac:dyDescent="0.2">
      <c r="B220" s="3" t="s">
        <v>127</v>
      </c>
      <c r="C220" s="3" t="s">
        <v>8</v>
      </c>
      <c r="D220" s="4">
        <v>10404</v>
      </c>
      <c r="E220" s="3">
        <v>4913</v>
      </c>
      <c r="F220" s="3">
        <v>4756</v>
      </c>
      <c r="G220" s="3">
        <v>735</v>
      </c>
      <c r="I220" s="38">
        <v>5448</v>
      </c>
      <c r="J220" s="16">
        <v>25</v>
      </c>
      <c r="K220" s="16">
        <v>5422</v>
      </c>
      <c r="L220" s="16">
        <v>0</v>
      </c>
      <c r="N220" s="38">
        <v>15852</v>
      </c>
      <c r="O220" s="16">
        <v>4938</v>
      </c>
      <c r="P220" s="16">
        <v>10178</v>
      </c>
      <c r="Q220" s="16">
        <v>735</v>
      </c>
      <c r="S220" s="38">
        <v>6525</v>
      </c>
      <c r="T220" s="16">
        <v>3384</v>
      </c>
      <c r="U220" s="16">
        <v>2789</v>
      </c>
      <c r="V220" s="16">
        <v>352</v>
      </c>
      <c r="X220" s="16">
        <v>2940</v>
      </c>
      <c r="Y220" s="16">
        <v>25</v>
      </c>
      <c r="Z220" s="16">
        <v>2915</v>
      </c>
      <c r="AA220" s="16">
        <v>0</v>
      </c>
      <c r="AC220" s="38">
        <v>9465</v>
      </c>
      <c r="AD220" s="16">
        <v>3409</v>
      </c>
      <c r="AE220" s="16">
        <v>5704</v>
      </c>
      <c r="AF220" s="16">
        <v>352</v>
      </c>
      <c r="AH220" s="38">
        <v>3880</v>
      </c>
      <c r="AI220" s="16">
        <v>1529</v>
      </c>
      <c r="AJ220" s="16">
        <v>1967</v>
      </c>
      <c r="AK220" s="16">
        <v>383</v>
      </c>
      <c r="AM220" s="38">
        <v>2508</v>
      </c>
      <c r="AN220" s="16">
        <v>0</v>
      </c>
      <c r="AO220" s="16">
        <v>2508</v>
      </c>
      <c r="AP220" s="16">
        <v>0</v>
      </c>
      <c r="AR220" s="38">
        <v>6388</v>
      </c>
      <c r="AS220" s="16">
        <v>1529</v>
      </c>
      <c r="AT220" s="16">
        <v>4475</v>
      </c>
      <c r="AU220" s="16">
        <v>383</v>
      </c>
      <c r="AW220" s="3" t="s">
        <v>136</v>
      </c>
      <c r="AX220" s="19">
        <f>Sources!$H$30</f>
        <v>2018</v>
      </c>
      <c r="AY220" s="3" t="str">
        <f>Sources!$G$30</f>
        <v>LFS</v>
      </c>
      <c r="AZ220" s="3" t="s">
        <v>141</v>
      </c>
    </row>
    <row r="221" spans="2:52" x14ac:dyDescent="0.2">
      <c r="B221" s="3" t="s">
        <v>127</v>
      </c>
      <c r="C221" s="3" t="s">
        <v>107</v>
      </c>
      <c r="D221" s="4">
        <v>3294</v>
      </c>
      <c r="E221" s="3">
        <v>2284</v>
      </c>
      <c r="F221" s="3">
        <v>0</v>
      </c>
      <c r="G221" s="3">
        <v>1010</v>
      </c>
      <c r="I221" s="38">
        <v>349</v>
      </c>
      <c r="J221" s="16">
        <v>0</v>
      </c>
      <c r="K221" s="16">
        <v>349</v>
      </c>
      <c r="L221" s="16">
        <v>0</v>
      </c>
      <c r="N221" s="38">
        <v>3643</v>
      </c>
      <c r="O221" s="16">
        <v>2284</v>
      </c>
      <c r="P221" s="16">
        <v>349</v>
      </c>
      <c r="Q221" s="16">
        <v>1010</v>
      </c>
      <c r="S221" s="38">
        <v>1636</v>
      </c>
      <c r="T221" s="16">
        <v>1359</v>
      </c>
      <c r="U221" s="16">
        <v>0</v>
      </c>
      <c r="V221" s="16">
        <v>277</v>
      </c>
      <c r="X221" s="16">
        <v>226</v>
      </c>
      <c r="Y221" s="16">
        <v>0</v>
      </c>
      <c r="Z221" s="16">
        <v>226</v>
      </c>
      <c r="AA221" s="16">
        <v>0</v>
      </c>
      <c r="AC221" s="38">
        <v>1862</v>
      </c>
      <c r="AD221" s="16">
        <v>1359</v>
      </c>
      <c r="AE221" s="16">
        <v>226</v>
      </c>
      <c r="AF221" s="16">
        <v>277</v>
      </c>
      <c r="AH221" s="38">
        <v>1658</v>
      </c>
      <c r="AI221" s="16">
        <v>925</v>
      </c>
      <c r="AJ221" s="16">
        <v>0</v>
      </c>
      <c r="AK221" s="16">
        <v>733</v>
      </c>
      <c r="AM221" s="38">
        <v>123</v>
      </c>
      <c r="AN221" s="16">
        <v>0</v>
      </c>
      <c r="AO221" s="16">
        <v>123</v>
      </c>
      <c r="AP221" s="16">
        <v>0</v>
      </c>
      <c r="AR221" s="38">
        <v>1781</v>
      </c>
      <c r="AS221" s="16">
        <v>925</v>
      </c>
      <c r="AT221" s="16">
        <v>123</v>
      </c>
      <c r="AU221" s="16">
        <v>733</v>
      </c>
      <c r="AW221" s="3" t="s">
        <v>136</v>
      </c>
      <c r="AX221" s="19">
        <f>Sources!$H$30</f>
        <v>2018</v>
      </c>
      <c r="AY221" s="3" t="str">
        <f>Sources!$G$30</f>
        <v>LFS</v>
      </c>
      <c r="AZ221" s="3" t="s">
        <v>141</v>
      </c>
    </row>
    <row r="222" spans="2:52" x14ac:dyDescent="0.2">
      <c r="B222" s="3" t="s">
        <v>127</v>
      </c>
      <c r="C222" s="3" t="s">
        <v>10</v>
      </c>
      <c r="D222" s="4">
        <v>5227</v>
      </c>
      <c r="E222" s="3">
        <v>3964</v>
      </c>
      <c r="F222" s="3">
        <v>0</v>
      </c>
      <c r="G222" s="3">
        <v>1263</v>
      </c>
      <c r="I222" s="38">
        <v>109</v>
      </c>
      <c r="J222" s="16">
        <v>0</v>
      </c>
      <c r="K222" s="16">
        <v>109</v>
      </c>
      <c r="L222" s="16">
        <v>0</v>
      </c>
      <c r="N222" s="38">
        <v>5336</v>
      </c>
      <c r="O222" s="16">
        <v>3964</v>
      </c>
      <c r="P222" s="16">
        <v>109</v>
      </c>
      <c r="Q222" s="16">
        <v>1263</v>
      </c>
      <c r="S222" s="38">
        <v>2975</v>
      </c>
      <c r="T222" s="16">
        <v>2419</v>
      </c>
      <c r="U222" s="16">
        <v>0</v>
      </c>
      <c r="V222" s="16">
        <v>556</v>
      </c>
      <c r="X222" s="16">
        <v>62</v>
      </c>
      <c r="Y222" s="16">
        <v>0</v>
      </c>
      <c r="Z222" s="16">
        <v>62</v>
      </c>
      <c r="AA222" s="16">
        <v>0</v>
      </c>
      <c r="AC222" s="38">
        <v>3037</v>
      </c>
      <c r="AD222" s="16">
        <v>2419</v>
      </c>
      <c r="AE222" s="16">
        <v>62</v>
      </c>
      <c r="AF222" s="16">
        <v>556</v>
      </c>
      <c r="AH222" s="38">
        <v>2252</v>
      </c>
      <c r="AI222" s="16">
        <v>1545</v>
      </c>
      <c r="AJ222" s="16">
        <v>0</v>
      </c>
      <c r="AK222" s="16">
        <v>707</v>
      </c>
      <c r="AM222" s="38">
        <v>47</v>
      </c>
      <c r="AN222" s="16">
        <v>0</v>
      </c>
      <c r="AO222" s="16">
        <v>47</v>
      </c>
      <c r="AP222" s="16">
        <v>0</v>
      </c>
      <c r="AR222" s="38">
        <v>2299</v>
      </c>
      <c r="AS222" s="16">
        <v>1545</v>
      </c>
      <c r="AT222" s="16">
        <v>47</v>
      </c>
      <c r="AU222" s="16">
        <v>707</v>
      </c>
      <c r="AW222" s="3" t="s">
        <v>136</v>
      </c>
      <c r="AX222" s="19">
        <f>Sources!$H$30</f>
        <v>2018</v>
      </c>
      <c r="AY222" s="3" t="str">
        <f>Sources!$G$30</f>
        <v>LFS</v>
      </c>
      <c r="AZ222" s="3" t="s">
        <v>141</v>
      </c>
    </row>
    <row r="223" spans="2:52" x14ac:dyDescent="0.2">
      <c r="B223" s="3" t="s">
        <v>127</v>
      </c>
      <c r="C223" s="3" t="s">
        <v>11</v>
      </c>
      <c r="D223" s="4">
        <v>1220</v>
      </c>
      <c r="E223" s="3">
        <v>801</v>
      </c>
      <c r="F223" s="3">
        <v>204</v>
      </c>
      <c r="G223" s="3">
        <v>216</v>
      </c>
      <c r="I223" s="38">
        <v>0</v>
      </c>
      <c r="J223" s="16">
        <v>0</v>
      </c>
      <c r="K223" s="16">
        <v>0</v>
      </c>
      <c r="L223" s="16">
        <v>0</v>
      </c>
      <c r="N223" s="38">
        <v>1220</v>
      </c>
      <c r="O223" s="16">
        <v>801</v>
      </c>
      <c r="P223" s="16">
        <v>204</v>
      </c>
      <c r="Q223" s="16">
        <v>216</v>
      </c>
      <c r="S223" s="38">
        <v>598</v>
      </c>
      <c r="T223" s="16">
        <v>378</v>
      </c>
      <c r="U223" s="16">
        <v>149</v>
      </c>
      <c r="V223" s="16">
        <v>70</v>
      </c>
      <c r="X223" s="16">
        <v>0</v>
      </c>
      <c r="Y223" s="16">
        <v>0</v>
      </c>
      <c r="Z223" s="16">
        <v>0</v>
      </c>
      <c r="AA223" s="16">
        <v>0</v>
      </c>
      <c r="AC223" s="38">
        <v>598</v>
      </c>
      <c r="AD223" s="16">
        <v>378</v>
      </c>
      <c r="AE223" s="16">
        <v>149</v>
      </c>
      <c r="AF223" s="16">
        <v>70</v>
      </c>
      <c r="AH223" s="38">
        <v>623</v>
      </c>
      <c r="AI223" s="16">
        <v>422</v>
      </c>
      <c r="AJ223" s="16">
        <v>55</v>
      </c>
      <c r="AK223" s="16">
        <v>146</v>
      </c>
      <c r="AM223" s="38">
        <v>0</v>
      </c>
      <c r="AN223" s="16">
        <v>0</v>
      </c>
      <c r="AO223" s="16">
        <v>0</v>
      </c>
      <c r="AP223" s="16">
        <v>0</v>
      </c>
      <c r="AR223" s="38">
        <v>623</v>
      </c>
      <c r="AS223" s="16">
        <v>422</v>
      </c>
      <c r="AT223" s="16">
        <v>55</v>
      </c>
      <c r="AU223" s="16">
        <v>146</v>
      </c>
      <c r="AW223" s="3" t="s">
        <v>136</v>
      </c>
      <c r="AX223" s="19">
        <f>Sources!$H$30</f>
        <v>2018</v>
      </c>
      <c r="AY223" s="3" t="str">
        <f>Sources!$G$30</f>
        <v>LFS</v>
      </c>
      <c r="AZ223" s="3" t="s">
        <v>141</v>
      </c>
    </row>
    <row r="224" spans="2:52" x14ac:dyDescent="0.2">
      <c r="AW224" s="3" t="s">
        <v>173</v>
      </c>
    </row>
    <row r="225" spans="2:52" x14ac:dyDescent="0.2">
      <c r="B225" s="3" t="s">
        <v>128</v>
      </c>
      <c r="C225" s="3" t="s">
        <v>1</v>
      </c>
      <c r="D225" s="4">
        <v>356</v>
      </c>
      <c r="E225" s="3">
        <v>101</v>
      </c>
      <c r="F225" s="3">
        <v>213</v>
      </c>
      <c r="G225" s="3">
        <v>42</v>
      </c>
      <c r="I225" s="38">
        <v>1108</v>
      </c>
      <c r="J225" s="16">
        <v>17</v>
      </c>
      <c r="K225" s="16">
        <v>1090</v>
      </c>
      <c r="L225" s="16">
        <v>1</v>
      </c>
      <c r="N225" s="38">
        <v>1464</v>
      </c>
      <c r="O225" s="16">
        <v>118</v>
      </c>
      <c r="P225" s="16">
        <v>1303</v>
      </c>
      <c r="Q225" s="16">
        <v>43</v>
      </c>
      <c r="S225" s="38">
        <v>224</v>
      </c>
      <c r="T225" s="16">
        <v>62</v>
      </c>
      <c r="U225" s="16">
        <v>128</v>
      </c>
      <c r="V225" s="16">
        <v>34</v>
      </c>
      <c r="X225" s="16">
        <v>667</v>
      </c>
      <c r="Y225" s="16">
        <v>12</v>
      </c>
      <c r="Z225" s="16">
        <v>654</v>
      </c>
      <c r="AA225" s="16">
        <v>1</v>
      </c>
      <c r="AC225" s="38">
        <v>891</v>
      </c>
      <c r="AD225" s="16">
        <v>74</v>
      </c>
      <c r="AE225" s="16">
        <v>782</v>
      </c>
      <c r="AF225" s="16">
        <v>35</v>
      </c>
      <c r="AH225" s="38">
        <v>132</v>
      </c>
      <c r="AI225" s="16">
        <v>39</v>
      </c>
      <c r="AJ225" s="16">
        <v>85</v>
      </c>
      <c r="AK225" s="16">
        <v>8</v>
      </c>
      <c r="AM225" s="38">
        <v>441</v>
      </c>
      <c r="AN225" s="16">
        <v>5</v>
      </c>
      <c r="AO225" s="16">
        <v>436</v>
      </c>
      <c r="AP225" s="16">
        <v>0</v>
      </c>
      <c r="AR225" s="38">
        <v>573</v>
      </c>
      <c r="AS225" s="16">
        <v>44</v>
      </c>
      <c r="AT225" s="16">
        <v>521</v>
      </c>
      <c r="AU225" s="16">
        <v>8</v>
      </c>
      <c r="AW225" s="3" t="s">
        <v>136</v>
      </c>
      <c r="AX225" s="19">
        <f>Sources!$H$31</f>
        <v>2022</v>
      </c>
      <c r="AY225" s="3" t="str">
        <f>Sources!$G$31</f>
        <v>CENSUS</v>
      </c>
      <c r="AZ225" s="3" t="s">
        <v>140</v>
      </c>
    </row>
    <row r="226" spans="2:52" x14ac:dyDescent="0.2">
      <c r="B226" s="3" t="s">
        <v>128</v>
      </c>
      <c r="C226" s="3" t="s">
        <v>8</v>
      </c>
      <c r="D226" s="4">
        <v>222</v>
      </c>
      <c r="E226" s="3">
        <v>50</v>
      </c>
      <c r="F226" s="3">
        <v>170</v>
      </c>
      <c r="G226" s="3">
        <v>2</v>
      </c>
      <c r="I226" s="38">
        <v>977</v>
      </c>
      <c r="J226" s="16">
        <v>14</v>
      </c>
      <c r="K226" s="16">
        <v>962</v>
      </c>
      <c r="L226" s="16">
        <v>1</v>
      </c>
      <c r="N226" s="38">
        <v>1199</v>
      </c>
      <c r="O226" s="16">
        <v>64</v>
      </c>
      <c r="P226" s="16">
        <v>1132</v>
      </c>
      <c r="Q226" s="16">
        <v>3</v>
      </c>
      <c r="S226" s="38">
        <v>135</v>
      </c>
      <c r="T226" s="16">
        <v>33</v>
      </c>
      <c r="U226" s="16">
        <v>101</v>
      </c>
      <c r="V226" s="16">
        <v>1</v>
      </c>
      <c r="X226" s="16">
        <v>599</v>
      </c>
      <c r="Y226" s="16">
        <v>10</v>
      </c>
      <c r="Z226" s="16">
        <v>588</v>
      </c>
      <c r="AA226" s="16">
        <v>1</v>
      </c>
      <c r="AC226" s="38">
        <v>734</v>
      </c>
      <c r="AD226" s="16">
        <v>43</v>
      </c>
      <c r="AE226" s="16">
        <v>689</v>
      </c>
      <c r="AF226" s="16">
        <v>2</v>
      </c>
      <c r="AH226" s="38">
        <v>87</v>
      </c>
      <c r="AI226" s="16">
        <v>17</v>
      </c>
      <c r="AJ226" s="16">
        <v>69</v>
      </c>
      <c r="AK226" s="16">
        <v>1</v>
      </c>
      <c r="AM226" s="38">
        <v>378</v>
      </c>
      <c r="AN226" s="16">
        <v>4</v>
      </c>
      <c r="AO226" s="16">
        <v>374</v>
      </c>
      <c r="AP226" s="16">
        <v>0</v>
      </c>
      <c r="AR226" s="38">
        <v>465</v>
      </c>
      <c r="AS226" s="16">
        <v>21</v>
      </c>
      <c r="AT226" s="16">
        <v>443</v>
      </c>
      <c r="AU226" s="16">
        <v>1</v>
      </c>
      <c r="AW226" s="3" t="s">
        <v>136</v>
      </c>
      <c r="AX226" s="19">
        <f>Sources!$H$31</f>
        <v>2022</v>
      </c>
      <c r="AY226" s="3" t="str">
        <f>Sources!$G$31</f>
        <v>CENSUS</v>
      </c>
      <c r="AZ226" s="3" t="s">
        <v>140</v>
      </c>
    </row>
    <row r="227" spans="2:52" x14ac:dyDescent="0.2">
      <c r="B227" s="3" t="s">
        <v>128</v>
      </c>
      <c r="C227" s="3" t="s">
        <v>107</v>
      </c>
      <c r="D227" s="4">
        <v>5</v>
      </c>
      <c r="E227" s="3">
        <v>5</v>
      </c>
      <c r="F227" s="3">
        <v>0</v>
      </c>
      <c r="G227" s="3">
        <v>0</v>
      </c>
      <c r="I227" s="38">
        <v>25</v>
      </c>
      <c r="J227" s="16">
        <v>0</v>
      </c>
      <c r="K227" s="16">
        <v>25</v>
      </c>
      <c r="L227" s="16">
        <v>0</v>
      </c>
      <c r="N227" s="38">
        <v>30</v>
      </c>
      <c r="O227" s="16">
        <v>5</v>
      </c>
      <c r="P227" s="16">
        <v>25</v>
      </c>
      <c r="Q227" s="16">
        <v>0</v>
      </c>
      <c r="S227" s="38">
        <v>3</v>
      </c>
      <c r="T227" s="16">
        <v>3</v>
      </c>
      <c r="U227" s="16">
        <v>0</v>
      </c>
      <c r="V227" s="16">
        <v>0</v>
      </c>
      <c r="X227" s="16">
        <v>16</v>
      </c>
      <c r="Y227" s="16">
        <v>0</v>
      </c>
      <c r="Z227" s="16">
        <v>16</v>
      </c>
      <c r="AA227" s="16">
        <v>0</v>
      </c>
      <c r="AC227" s="38">
        <v>19</v>
      </c>
      <c r="AD227" s="16">
        <v>3</v>
      </c>
      <c r="AE227" s="16">
        <v>16</v>
      </c>
      <c r="AF227" s="16">
        <v>0</v>
      </c>
      <c r="AH227" s="38">
        <v>2</v>
      </c>
      <c r="AI227" s="16">
        <v>2</v>
      </c>
      <c r="AJ227" s="16">
        <v>0</v>
      </c>
      <c r="AK227" s="16">
        <v>0</v>
      </c>
      <c r="AM227" s="38">
        <v>9</v>
      </c>
      <c r="AN227" s="16">
        <v>0</v>
      </c>
      <c r="AO227" s="16">
        <v>9</v>
      </c>
      <c r="AP227" s="16">
        <v>0</v>
      </c>
      <c r="AR227" s="38">
        <v>11</v>
      </c>
      <c r="AS227" s="16">
        <v>2</v>
      </c>
      <c r="AT227" s="16">
        <v>9</v>
      </c>
      <c r="AU227" s="16">
        <v>0</v>
      </c>
      <c r="AW227" s="3" t="s">
        <v>136</v>
      </c>
      <c r="AX227" s="19">
        <f>Sources!$H$31</f>
        <v>2022</v>
      </c>
      <c r="AY227" s="3" t="str">
        <f>Sources!$G$31</f>
        <v>CENSUS</v>
      </c>
      <c r="AZ227" s="3" t="s">
        <v>140</v>
      </c>
    </row>
    <row r="228" spans="2:52" x14ac:dyDescent="0.2">
      <c r="B228" s="3" t="s">
        <v>128</v>
      </c>
      <c r="C228" s="3" t="s">
        <v>10</v>
      </c>
      <c r="D228" s="4">
        <v>55</v>
      </c>
      <c r="E228" s="3">
        <v>39</v>
      </c>
      <c r="F228" s="3">
        <v>8</v>
      </c>
      <c r="G228" s="3">
        <v>8</v>
      </c>
      <c r="I228" s="38">
        <v>106</v>
      </c>
      <c r="J228" s="16">
        <v>3</v>
      </c>
      <c r="K228" s="16">
        <v>103</v>
      </c>
      <c r="L228" s="16">
        <v>0</v>
      </c>
      <c r="N228" s="38">
        <v>161</v>
      </c>
      <c r="O228" s="16">
        <v>42</v>
      </c>
      <c r="P228" s="16">
        <v>111</v>
      </c>
      <c r="Q228" s="16">
        <v>8</v>
      </c>
      <c r="S228" s="38">
        <v>33</v>
      </c>
      <c r="T228" s="16">
        <v>19</v>
      </c>
      <c r="U228" s="16">
        <v>7</v>
      </c>
      <c r="V228" s="16">
        <v>7</v>
      </c>
      <c r="X228" s="16">
        <v>52</v>
      </c>
      <c r="Y228" s="16">
        <v>2</v>
      </c>
      <c r="Z228" s="16">
        <v>50</v>
      </c>
      <c r="AA228" s="16">
        <v>0</v>
      </c>
      <c r="AC228" s="38">
        <v>85</v>
      </c>
      <c r="AD228" s="16">
        <v>21</v>
      </c>
      <c r="AE228" s="16">
        <v>57</v>
      </c>
      <c r="AF228" s="16">
        <v>7</v>
      </c>
      <c r="AH228" s="38">
        <v>22</v>
      </c>
      <c r="AI228" s="16">
        <v>20</v>
      </c>
      <c r="AJ228" s="16">
        <v>1</v>
      </c>
      <c r="AK228" s="16">
        <v>1</v>
      </c>
      <c r="AM228" s="38">
        <v>54</v>
      </c>
      <c r="AN228" s="16">
        <v>1</v>
      </c>
      <c r="AO228" s="16">
        <v>53</v>
      </c>
      <c r="AP228" s="16">
        <v>0</v>
      </c>
      <c r="AR228" s="38">
        <v>76</v>
      </c>
      <c r="AS228" s="16">
        <v>21</v>
      </c>
      <c r="AT228" s="16">
        <v>54</v>
      </c>
      <c r="AU228" s="16">
        <v>1</v>
      </c>
      <c r="AW228" s="3" t="s">
        <v>136</v>
      </c>
      <c r="AX228" s="19">
        <f>Sources!$H$31</f>
        <v>2022</v>
      </c>
      <c r="AY228" s="3" t="str">
        <f>Sources!$G$31</f>
        <v>CENSUS</v>
      </c>
      <c r="AZ228" s="3" t="s">
        <v>140</v>
      </c>
    </row>
    <row r="229" spans="2:52" x14ac:dyDescent="0.2">
      <c r="B229" s="3" t="s">
        <v>128</v>
      </c>
      <c r="C229" s="3" t="s">
        <v>11</v>
      </c>
      <c r="D229" s="4">
        <v>74</v>
      </c>
      <c r="E229" s="3">
        <v>7</v>
      </c>
      <c r="F229" s="3">
        <v>35</v>
      </c>
      <c r="G229" s="3">
        <v>32</v>
      </c>
      <c r="I229" s="38">
        <v>0</v>
      </c>
      <c r="J229" s="16">
        <v>0</v>
      </c>
      <c r="K229" s="16">
        <v>0</v>
      </c>
      <c r="L229" s="16">
        <v>0</v>
      </c>
      <c r="N229" s="38">
        <v>74</v>
      </c>
      <c r="O229" s="16">
        <v>7</v>
      </c>
      <c r="P229" s="16">
        <v>35</v>
      </c>
      <c r="Q229" s="16">
        <v>32</v>
      </c>
      <c r="S229" s="38">
        <v>53</v>
      </c>
      <c r="T229" s="16">
        <v>7</v>
      </c>
      <c r="U229" s="16">
        <v>20</v>
      </c>
      <c r="V229" s="16">
        <v>26</v>
      </c>
      <c r="X229" s="16">
        <v>0</v>
      </c>
      <c r="Y229" s="16">
        <v>0</v>
      </c>
      <c r="Z229" s="16">
        <v>0</v>
      </c>
      <c r="AA229" s="16">
        <v>0</v>
      </c>
      <c r="AC229" s="38">
        <v>53</v>
      </c>
      <c r="AD229" s="16">
        <v>7</v>
      </c>
      <c r="AE229" s="16">
        <v>20</v>
      </c>
      <c r="AF229" s="16">
        <v>26</v>
      </c>
      <c r="AH229" s="38">
        <v>21</v>
      </c>
      <c r="AI229" s="16">
        <v>0</v>
      </c>
      <c r="AJ229" s="16">
        <v>15</v>
      </c>
      <c r="AK229" s="16">
        <v>6</v>
      </c>
      <c r="AM229" s="38">
        <v>0</v>
      </c>
      <c r="AN229" s="16">
        <v>0</v>
      </c>
      <c r="AO229" s="16">
        <v>0</v>
      </c>
      <c r="AP229" s="16">
        <v>0</v>
      </c>
      <c r="AR229" s="38">
        <v>21</v>
      </c>
      <c r="AS229" s="16">
        <v>0</v>
      </c>
      <c r="AT229" s="16">
        <v>15</v>
      </c>
      <c r="AU229" s="16">
        <v>6</v>
      </c>
      <c r="AW229" s="3" t="s">
        <v>136</v>
      </c>
      <c r="AX229" s="19">
        <f>Sources!$H$31</f>
        <v>2022</v>
      </c>
      <c r="AY229" s="3" t="str">
        <f>Sources!$G$31</f>
        <v>CENSUS</v>
      </c>
      <c r="AZ229" s="3" t="s">
        <v>140</v>
      </c>
    </row>
    <row r="230" spans="2:52" x14ac:dyDescent="0.2">
      <c r="AW230" s="3" t="s">
        <v>173</v>
      </c>
    </row>
    <row r="231" spans="2:52" x14ac:dyDescent="0.2">
      <c r="B231" s="3" t="s">
        <v>128</v>
      </c>
      <c r="C231" s="3" t="s">
        <v>1</v>
      </c>
      <c r="D231" s="4">
        <v>269</v>
      </c>
      <c r="E231" s="3">
        <v>70</v>
      </c>
      <c r="F231" s="3">
        <v>192</v>
      </c>
      <c r="G231" s="3">
        <v>7</v>
      </c>
      <c r="I231" s="38">
        <v>1059</v>
      </c>
      <c r="J231" s="16">
        <v>15</v>
      </c>
      <c r="K231" s="16">
        <v>1043</v>
      </c>
      <c r="L231" s="16">
        <v>1</v>
      </c>
      <c r="N231" s="38">
        <v>1328</v>
      </c>
      <c r="O231" s="16">
        <v>85</v>
      </c>
      <c r="P231" s="16">
        <v>1235</v>
      </c>
      <c r="Q231" s="16">
        <v>8</v>
      </c>
      <c r="S231" s="38">
        <v>166</v>
      </c>
      <c r="T231" s="16">
        <v>46</v>
      </c>
      <c r="U231" s="16">
        <v>115</v>
      </c>
      <c r="V231" s="16">
        <v>5</v>
      </c>
      <c r="X231" s="16">
        <v>646</v>
      </c>
      <c r="Y231" s="16">
        <v>10</v>
      </c>
      <c r="Z231" s="16">
        <v>635</v>
      </c>
      <c r="AA231" s="16">
        <v>1</v>
      </c>
      <c r="AC231" s="38">
        <v>812</v>
      </c>
      <c r="AD231" s="16">
        <v>56</v>
      </c>
      <c r="AE231" s="16">
        <v>750</v>
      </c>
      <c r="AF231" s="16">
        <v>6</v>
      </c>
      <c r="AH231" s="38">
        <v>103</v>
      </c>
      <c r="AI231" s="16">
        <v>24</v>
      </c>
      <c r="AJ231" s="16">
        <v>77</v>
      </c>
      <c r="AK231" s="16">
        <v>2</v>
      </c>
      <c r="AM231" s="38">
        <v>413</v>
      </c>
      <c r="AN231" s="16">
        <v>5</v>
      </c>
      <c r="AO231" s="16">
        <v>408</v>
      </c>
      <c r="AP231" s="16">
        <v>0</v>
      </c>
      <c r="AR231" s="38">
        <v>516</v>
      </c>
      <c r="AS231" s="16">
        <v>29</v>
      </c>
      <c r="AT231" s="16">
        <v>485</v>
      </c>
      <c r="AU231" s="16">
        <v>2</v>
      </c>
      <c r="AW231" s="3" t="s">
        <v>136</v>
      </c>
      <c r="AX231" s="19">
        <f>Sources!$H$31</f>
        <v>2022</v>
      </c>
      <c r="AY231" s="3" t="str">
        <f>Sources!$G$31</f>
        <v>CENSUS</v>
      </c>
      <c r="AZ231" s="3" t="s">
        <v>141</v>
      </c>
    </row>
    <row r="232" spans="2:52" x14ac:dyDescent="0.2">
      <c r="B232" s="3" t="s">
        <v>128</v>
      </c>
      <c r="C232" s="3" t="s">
        <v>8</v>
      </c>
      <c r="D232" s="4">
        <v>217</v>
      </c>
      <c r="E232" s="3">
        <v>47</v>
      </c>
      <c r="F232" s="3">
        <v>168</v>
      </c>
      <c r="G232" s="3">
        <v>2</v>
      </c>
      <c r="I232" s="38">
        <v>967</v>
      </c>
      <c r="J232" s="16">
        <v>12</v>
      </c>
      <c r="K232" s="16">
        <v>954</v>
      </c>
      <c r="L232" s="16">
        <v>1</v>
      </c>
      <c r="N232" s="38">
        <v>1184</v>
      </c>
      <c r="O232" s="16">
        <v>59</v>
      </c>
      <c r="P232" s="16">
        <v>1122</v>
      </c>
      <c r="Q232" s="16">
        <v>3</v>
      </c>
      <c r="S232" s="38">
        <v>130</v>
      </c>
      <c r="T232" s="16">
        <v>30</v>
      </c>
      <c r="U232" s="16">
        <v>99</v>
      </c>
      <c r="V232" s="16">
        <v>1</v>
      </c>
      <c r="X232" s="16">
        <v>592</v>
      </c>
      <c r="Y232" s="16">
        <v>8</v>
      </c>
      <c r="Z232" s="16">
        <v>583</v>
      </c>
      <c r="AA232" s="16">
        <v>1</v>
      </c>
      <c r="AC232" s="38">
        <v>722</v>
      </c>
      <c r="AD232" s="16">
        <v>38</v>
      </c>
      <c r="AE232" s="16">
        <v>682</v>
      </c>
      <c r="AF232" s="16">
        <v>2</v>
      </c>
      <c r="AH232" s="38">
        <v>87</v>
      </c>
      <c r="AI232" s="16">
        <v>17</v>
      </c>
      <c r="AJ232" s="16">
        <v>69</v>
      </c>
      <c r="AK232" s="16">
        <v>1</v>
      </c>
      <c r="AM232" s="38">
        <v>375</v>
      </c>
      <c r="AN232" s="16">
        <v>4</v>
      </c>
      <c r="AO232" s="16">
        <v>371</v>
      </c>
      <c r="AP232" s="16">
        <v>0</v>
      </c>
      <c r="AR232" s="38">
        <v>462</v>
      </c>
      <c r="AS232" s="16">
        <v>21</v>
      </c>
      <c r="AT232" s="16">
        <v>440</v>
      </c>
      <c r="AU232" s="16">
        <v>1</v>
      </c>
      <c r="AW232" s="3" t="s">
        <v>136</v>
      </c>
      <c r="AX232" s="19">
        <f>Sources!$H$31</f>
        <v>2022</v>
      </c>
      <c r="AY232" s="3" t="str">
        <f>Sources!$G$31</f>
        <v>CENSUS</v>
      </c>
      <c r="AZ232" s="3" t="s">
        <v>141</v>
      </c>
    </row>
    <row r="233" spans="2:52" x14ac:dyDescent="0.2">
      <c r="B233" s="3" t="s">
        <v>128</v>
      </c>
      <c r="C233" s="3" t="s">
        <v>107</v>
      </c>
      <c r="D233" s="4">
        <v>3</v>
      </c>
      <c r="E233" s="3">
        <v>3</v>
      </c>
      <c r="F233" s="3">
        <v>0</v>
      </c>
      <c r="G233" s="3">
        <v>0</v>
      </c>
      <c r="I233" s="38">
        <v>19</v>
      </c>
      <c r="J233" s="16">
        <v>0</v>
      </c>
      <c r="K233" s="16">
        <v>19</v>
      </c>
      <c r="L233" s="16">
        <v>0</v>
      </c>
      <c r="N233" s="38">
        <v>22</v>
      </c>
      <c r="O233" s="16">
        <v>3</v>
      </c>
      <c r="P233" s="16">
        <v>19</v>
      </c>
      <c r="Q233" s="16">
        <v>0</v>
      </c>
      <c r="S233" s="38">
        <v>3</v>
      </c>
      <c r="T233" s="16">
        <v>3</v>
      </c>
      <c r="U233" s="16">
        <v>0</v>
      </c>
      <c r="V233" s="16">
        <v>0</v>
      </c>
      <c r="X233" s="16">
        <v>13</v>
      </c>
      <c r="Y233" s="16">
        <v>0</v>
      </c>
      <c r="Z233" s="16">
        <v>13</v>
      </c>
      <c r="AA233" s="16">
        <v>0</v>
      </c>
      <c r="AC233" s="38">
        <v>16</v>
      </c>
      <c r="AD233" s="16">
        <v>3</v>
      </c>
      <c r="AE233" s="16">
        <v>13</v>
      </c>
      <c r="AF233" s="16">
        <v>0</v>
      </c>
      <c r="AH233" s="38">
        <v>0</v>
      </c>
      <c r="AI233" s="16">
        <v>0</v>
      </c>
      <c r="AJ233" s="16">
        <v>0</v>
      </c>
      <c r="AK233" s="16">
        <v>0</v>
      </c>
      <c r="AM233" s="38">
        <v>6</v>
      </c>
      <c r="AN233" s="16">
        <v>0</v>
      </c>
      <c r="AO233" s="16">
        <v>6</v>
      </c>
      <c r="AP233" s="16">
        <v>0</v>
      </c>
      <c r="AR233" s="38">
        <v>6</v>
      </c>
      <c r="AS233" s="16">
        <v>0</v>
      </c>
      <c r="AT233" s="16">
        <v>6</v>
      </c>
      <c r="AU233" s="16">
        <v>0</v>
      </c>
      <c r="AW233" s="3" t="s">
        <v>136</v>
      </c>
      <c r="AX233" s="19">
        <f>Sources!$H$31</f>
        <v>2022</v>
      </c>
      <c r="AY233" s="3" t="str">
        <f>Sources!$G$31</f>
        <v>CENSUS</v>
      </c>
      <c r="AZ233" s="3" t="s">
        <v>141</v>
      </c>
    </row>
    <row r="234" spans="2:52" x14ac:dyDescent="0.2">
      <c r="B234" s="3" t="s">
        <v>128</v>
      </c>
      <c r="C234" s="3" t="s">
        <v>10</v>
      </c>
      <c r="D234" s="4">
        <v>24</v>
      </c>
      <c r="E234" s="3">
        <v>16</v>
      </c>
      <c r="F234" s="3">
        <v>4</v>
      </c>
      <c r="G234" s="3">
        <v>4</v>
      </c>
      <c r="I234" s="38">
        <v>73</v>
      </c>
      <c r="J234" s="16">
        <v>3</v>
      </c>
      <c r="K234" s="16">
        <v>70</v>
      </c>
      <c r="L234" s="16">
        <v>0</v>
      </c>
      <c r="N234" s="38">
        <v>97</v>
      </c>
      <c r="O234" s="16">
        <v>19</v>
      </c>
      <c r="P234" s="16">
        <v>74</v>
      </c>
      <c r="Q234" s="16">
        <v>4</v>
      </c>
      <c r="S234" s="38">
        <v>15</v>
      </c>
      <c r="T234" s="16">
        <v>9</v>
      </c>
      <c r="U234" s="16">
        <v>3</v>
      </c>
      <c r="V234" s="16">
        <v>3</v>
      </c>
      <c r="X234" s="16">
        <v>41</v>
      </c>
      <c r="Y234" s="16">
        <v>2</v>
      </c>
      <c r="Z234" s="16">
        <v>39</v>
      </c>
      <c r="AA234" s="16">
        <v>0</v>
      </c>
      <c r="AC234" s="38">
        <v>56</v>
      </c>
      <c r="AD234" s="16">
        <v>11</v>
      </c>
      <c r="AE234" s="16">
        <v>42</v>
      </c>
      <c r="AF234" s="16">
        <v>3</v>
      </c>
      <c r="AH234" s="38">
        <v>9</v>
      </c>
      <c r="AI234" s="16">
        <v>7</v>
      </c>
      <c r="AJ234" s="16">
        <v>1</v>
      </c>
      <c r="AK234" s="16">
        <v>1</v>
      </c>
      <c r="AM234" s="38">
        <v>32</v>
      </c>
      <c r="AN234" s="16">
        <v>1</v>
      </c>
      <c r="AO234" s="16">
        <v>31</v>
      </c>
      <c r="AP234" s="16">
        <v>0</v>
      </c>
      <c r="AR234" s="38">
        <v>41</v>
      </c>
      <c r="AS234" s="16">
        <v>8</v>
      </c>
      <c r="AT234" s="16">
        <v>32</v>
      </c>
      <c r="AU234" s="16">
        <v>1</v>
      </c>
      <c r="AW234" s="3" t="s">
        <v>136</v>
      </c>
      <c r="AX234" s="19">
        <f>Sources!$H$31</f>
        <v>2022</v>
      </c>
      <c r="AY234" s="3" t="str">
        <f>Sources!$G$31</f>
        <v>CENSUS</v>
      </c>
      <c r="AZ234" s="3" t="s">
        <v>141</v>
      </c>
    </row>
    <row r="235" spans="2:52" x14ac:dyDescent="0.2">
      <c r="B235" s="3" t="s">
        <v>128</v>
      </c>
      <c r="C235" s="3" t="s">
        <v>11</v>
      </c>
      <c r="D235" s="4">
        <v>25</v>
      </c>
      <c r="E235" s="3">
        <v>4</v>
      </c>
      <c r="F235" s="3">
        <v>20</v>
      </c>
      <c r="G235" s="3">
        <v>1</v>
      </c>
      <c r="I235" s="38">
        <v>0</v>
      </c>
      <c r="J235" s="16">
        <v>0</v>
      </c>
      <c r="K235" s="16">
        <v>0</v>
      </c>
      <c r="L235" s="16">
        <v>0</v>
      </c>
      <c r="N235" s="38">
        <v>25</v>
      </c>
      <c r="O235" s="16">
        <v>4</v>
      </c>
      <c r="P235" s="16">
        <v>20</v>
      </c>
      <c r="Q235" s="16">
        <v>1</v>
      </c>
      <c r="S235" s="38">
        <v>18</v>
      </c>
      <c r="T235" s="16">
        <v>4</v>
      </c>
      <c r="U235" s="16">
        <v>13</v>
      </c>
      <c r="V235" s="16">
        <v>1</v>
      </c>
      <c r="X235" s="16">
        <v>0</v>
      </c>
      <c r="Y235" s="16">
        <v>0</v>
      </c>
      <c r="Z235" s="16">
        <v>0</v>
      </c>
      <c r="AA235" s="16">
        <v>0</v>
      </c>
      <c r="AC235" s="38">
        <v>18</v>
      </c>
      <c r="AD235" s="16">
        <v>4</v>
      </c>
      <c r="AE235" s="16">
        <v>13</v>
      </c>
      <c r="AF235" s="16">
        <v>1</v>
      </c>
      <c r="AH235" s="38">
        <v>7</v>
      </c>
      <c r="AI235" s="16">
        <v>0</v>
      </c>
      <c r="AJ235" s="16">
        <v>7</v>
      </c>
      <c r="AK235" s="16">
        <v>0</v>
      </c>
      <c r="AM235" s="38">
        <v>0</v>
      </c>
      <c r="AN235" s="16">
        <v>0</v>
      </c>
      <c r="AO235" s="16">
        <v>0</v>
      </c>
      <c r="AP235" s="16">
        <v>0</v>
      </c>
      <c r="AR235" s="38">
        <v>7</v>
      </c>
      <c r="AS235" s="16">
        <v>0</v>
      </c>
      <c r="AT235" s="16">
        <v>7</v>
      </c>
      <c r="AU235" s="16">
        <v>0</v>
      </c>
      <c r="AW235" s="3" t="s">
        <v>136</v>
      </c>
      <c r="AX235" s="19">
        <f>Sources!$H$31</f>
        <v>2022</v>
      </c>
      <c r="AY235" s="3" t="str">
        <f>Sources!$G$31</f>
        <v>CENSUS</v>
      </c>
      <c r="AZ235" s="3" t="s">
        <v>141</v>
      </c>
    </row>
    <row r="236" spans="2:52" x14ac:dyDescent="0.2">
      <c r="AW236" s="3" t="s">
        <v>173</v>
      </c>
    </row>
    <row r="237" spans="2:52" x14ac:dyDescent="0.2">
      <c r="B237" s="3" t="s">
        <v>129</v>
      </c>
      <c r="C237" s="3" t="s">
        <v>1</v>
      </c>
      <c r="D237" s="4">
        <v>37183974</v>
      </c>
      <c r="E237" s="3">
        <v>29347604</v>
      </c>
      <c r="F237" s="3">
        <v>3418221</v>
      </c>
      <c r="G237" s="3">
        <v>4418149</v>
      </c>
      <c r="I237" s="38">
        <v>17772160</v>
      </c>
      <c r="J237" s="16">
        <v>0</v>
      </c>
      <c r="K237" s="16">
        <v>17771127</v>
      </c>
      <c r="L237" s="16">
        <v>1033</v>
      </c>
      <c r="N237" s="38">
        <v>54956134</v>
      </c>
      <c r="O237" s="16">
        <v>29347604</v>
      </c>
      <c r="P237" s="16">
        <v>21189348</v>
      </c>
      <c r="Q237" s="16">
        <v>4419182</v>
      </c>
      <c r="S237" s="38">
        <v>20063205</v>
      </c>
      <c r="T237" s="16">
        <v>16549826</v>
      </c>
      <c r="U237" s="16">
        <v>1938947</v>
      </c>
      <c r="V237" s="16">
        <v>1574432</v>
      </c>
      <c r="X237" s="16">
        <v>8521903</v>
      </c>
      <c r="Y237" s="16">
        <v>0</v>
      </c>
      <c r="Z237" s="16">
        <v>8521506</v>
      </c>
      <c r="AA237" s="16">
        <v>397</v>
      </c>
      <c r="AC237" s="38">
        <v>28585108</v>
      </c>
      <c r="AD237" s="16">
        <v>16549826</v>
      </c>
      <c r="AE237" s="16">
        <v>10460453</v>
      </c>
      <c r="AF237" s="16">
        <v>1574829</v>
      </c>
      <c r="AH237" s="38">
        <v>17120768</v>
      </c>
      <c r="AI237" s="16">
        <v>12797778</v>
      </c>
      <c r="AJ237" s="16">
        <v>1479273</v>
      </c>
      <c r="AK237" s="16">
        <v>2843717</v>
      </c>
      <c r="AM237" s="38">
        <v>9250256</v>
      </c>
      <c r="AN237" s="16">
        <v>0</v>
      </c>
      <c r="AO237" s="16">
        <v>9249621</v>
      </c>
      <c r="AP237" s="16">
        <v>636</v>
      </c>
      <c r="AR237" s="38">
        <v>26371024</v>
      </c>
      <c r="AS237" s="16">
        <v>12797778</v>
      </c>
      <c r="AT237" s="16">
        <v>10728894</v>
      </c>
      <c r="AU237" s="16">
        <v>2844353</v>
      </c>
      <c r="AW237" s="3" t="s">
        <v>134</v>
      </c>
      <c r="AX237" s="19">
        <f>Sources!$H$33</f>
        <v>2023</v>
      </c>
      <c r="AY237" s="3" t="str">
        <f>Sources!$G$33</f>
        <v>LFS</v>
      </c>
      <c r="AZ237" s="3" t="s">
        <v>140</v>
      </c>
    </row>
    <row r="238" spans="2:52" x14ac:dyDescent="0.2">
      <c r="B238" s="3" t="s">
        <v>129</v>
      </c>
      <c r="C238" s="3" t="s">
        <v>8</v>
      </c>
      <c r="D238" s="4">
        <v>11842480</v>
      </c>
      <c r="E238" s="3">
        <v>8964248</v>
      </c>
      <c r="F238" s="3">
        <v>2708731</v>
      </c>
      <c r="G238" s="3">
        <v>169501</v>
      </c>
      <c r="I238" s="38">
        <v>15751360</v>
      </c>
      <c r="J238" s="16">
        <v>0</v>
      </c>
      <c r="K238" s="16">
        <v>15750327</v>
      </c>
      <c r="L238" s="16">
        <v>1033</v>
      </c>
      <c r="N238" s="38">
        <v>27593840</v>
      </c>
      <c r="O238" s="16">
        <v>8964248</v>
      </c>
      <c r="P238" s="16">
        <v>18459058</v>
      </c>
      <c r="Q238" s="16">
        <v>170534</v>
      </c>
      <c r="S238" s="38">
        <v>8068993</v>
      </c>
      <c r="T238" s="16">
        <v>6368658</v>
      </c>
      <c r="U238" s="16">
        <v>1685987</v>
      </c>
      <c r="V238" s="16">
        <v>14347</v>
      </c>
      <c r="X238" s="16">
        <v>7348014</v>
      </c>
      <c r="Y238" s="16">
        <v>0</v>
      </c>
      <c r="Z238" s="16">
        <v>7347617</v>
      </c>
      <c r="AA238" s="16">
        <v>397</v>
      </c>
      <c r="AC238" s="38">
        <v>15417007</v>
      </c>
      <c r="AD238" s="16">
        <v>6368658</v>
      </c>
      <c r="AE238" s="16">
        <v>9033604</v>
      </c>
      <c r="AF238" s="16">
        <v>14744</v>
      </c>
      <c r="AH238" s="38">
        <v>3773487</v>
      </c>
      <c r="AI238" s="16">
        <v>2595590</v>
      </c>
      <c r="AJ238" s="16">
        <v>1022744</v>
      </c>
      <c r="AK238" s="16">
        <v>155154</v>
      </c>
      <c r="AM238" s="38">
        <v>8403345</v>
      </c>
      <c r="AN238" s="16">
        <v>0</v>
      </c>
      <c r="AO238" s="16">
        <v>8402710</v>
      </c>
      <c r="AP238" s="16">
        <v>636</v>
      </c>
      <c r="AR238" s="38">
        <v>12176832</v>
      </c>
      <c r="AS238" s="16">
        <v>2595590</v>
      </c>
      <c r="AT238" s="16">
        <v>9425454</v>
      </c>
      <c r="AU238" s="16">
        <v>155790</v>
      </c>
      <c r="AW238" s="3" t="s">
        <v>134</v>
      </c>
      <c r="AX238" s="19">
        <f>Sources!$H$33</f>
        <v>2023</v>
      </c>
      <c r="AY238" s="3" t="str">
        <f>Sources!$G$33</f>
        <v>LFS</v>
      </c>
      <c r="AZ238" s="3" t="s">
        <v>140</v>
      </c>
    </row>
    <row r="239" spans="2:52" x14ac:dyDescent="0.2">
      <c r="B239" s="3" t="s">
        <v>129</v>
      </c>
      <c r="C239" s="3" t="s">
        <v>107</v>
      </c>
      <c r="D239" s="4">
        <v>666658</v>
      </c>
      <c r="E239" s="3">
        <v>666117</v>
      </c>
      <c r="F239" s="3">
        <v>0</v>
      </c>
      <c r="G239" s="3">
        <v>541</v>
      </c>
      <c r="I239" s="38">
        <v>401587</v>
      </c>
      <c r="J239" s="16">
        <v>0</v>
      </c>
      <c r="K239" s="16">
        <v>401587</v>
      </c>
      <c r="L239" s="16">
        <v>0</v>
      </c>
      <c r="N239" s="38">
        <v>1068245</v>
      </c>
      <c r="O239" s="16">
        <v>666117</v>
      </c>
      <c r="P239" s="16">
        <v>401587</v>
      </c>
      <c r="Q239" s="16">
        <v>541</v>
      </c>
      <c r="S239" s="38">
        <v>516969</v>
      </c>
      <c r="T239" s="16">
        <v>516566</v>
      </c>
      <c r="U239" s="16">
        <v>0</v>
      </c>
      <c r="V239" s="16">
        <v>403</v>
      </c>
      <c r="X239" s="16">
        <v>273798</v>
      </c>
      <c r="Y239" s="16">
        <v>0</v>
      </c>
      <c r="Z239" s="16">
        <v>273798</v>
      </c>
      <c r="AA239" s="16">
        <v>0</v>
      </c>
      <c r="AC239" s="38">
        <v>790767</v>
      </c>
      <c r="AD239" s="16">
        <v>516566</v>
      </c>
      <c r="AE239" s="16">
        <v>273798</v>
      </c>
      <c r="AF239" s="16">
        <v>403</v>
      </c>
      <c r="AH239" s="38">
        <v>149689</v>
      </c>
      <c r="AI239" s="16">
        <v>149551</v>
      </c>
      <c r="AJ239" s="16">
        <v>0</v>
      </c>
      <c r="AK239" s="16">
        <v>138</v>
      </c>
      <c r="AM239" s="38">
        <v>127789</v>
      </c>
      <c r="AN239" s="16">
        <v>0</v>
      </c>
      <c r="AO239" s="16">
        <v>127789</v>
      </c>
      <c r="AP239" s="16">
        <v>0</v>
      </c>
      <c r="AR239" s="38">
        <v>277478</v>
      </c>
      <c r="AS239" s="16">
        <v>149551</v>
      </c>
      <c r="AT239" s="16">
        <v>127789</v>
      </c>
      <c r="AU239" s="16">
        <v>138</v>
      </c>
      <c r="AW239" s="3" t="s">
        <v>134</v>
      </c>
      <c r="AX239" s="19">
        <f>Sources!$H$33</f>
        <v>2023</v>
      </c>
      <c r="AY239" s="3" t="str">
        <f>Sources!$G$33</f>
        <v>LFS</v>
      </c>
      <c r="AZ239" s="3" t="s">
        <v>140</v>
      </c>
    </row>
    <row r="240" spans="2:52" x14ac:dyDescent="0.2">
      <c r="B240" s="3" t="s">
        <v>129</v>
      </c>
      <c r="C240" s="3" t="s">
        <v>10</v>
      </c>
      <c r="D240" s="4">
        <v>19231038</v>
      </c>
      <c r="E240" s="3">
        <v>15168474</v>
      </c>
      <c r="F240" s="3">
        <v>0</v>
      </c>
      <c r="G240" s="3">
        <v>4062565</v>
      </c>
      <c r="I240" s="38">
        <v>1619213</v>
      </c>
      <c r="J240" s="16">
        <v>0</v>
      </c>
      <c r="K240" s="16">
        <v>1619213</v>
      </c>
      <c r="L240" s="16">
        <v>0</v>
      </c>
      <c r="N240" s="38">
        <v>20850251</v>
      </c>
      <c r="O240" s="16">
        <v>15168474</v>
      </c>
      <c r="P240" s="16">
        <v>1619213</v>
      </c>
      <c r="Q240" s="16">
        <v>4062565</v>
      </c>
      <c r="S240" s="38">
        <v>9638867</v>
      </c>
      <c r="T240" s="16">
        <v>8131349</v>
      </c>
      <c r="U240" s="16">
        <v>0</v>
      </c>
      <c r="V240" s="16">
        <v>1507518</v>
      </c>
      <c r="X240" s="16">
        <v>900090</v>
      </c>
      <c r="Y240" s="16">
        <v>0</v>
      </c>
      <c r="Z240" s="16">
        <v>900090</v>
      </c>
      <c r="AA240" s="16">
        <v>0</v>
      </c>
      <c r="AC240" s="38">
        <v>10538957</v>
      </c>
      <c r="AD240" s="16">
        <v>8131349</v>
      </c>
      <c r="AE240" s="16">
        <v>900090</v>
      </c>
      <c r="AF240" s="16">
        <v>1507518</v>
      </c>
      <c r="AH240" s="38">
        <v>9592171</v>
      </c>
      <c r="AI240" s="16">
        <v>7037124</v>
      </c>
      <c r="AJ240" s="16">
        <v>0</v>
      </c>
      <c r="AK240" s="16">
        <v>2555047</v>
      </c>
      <c r="AM240" s="38">
        <v>719122</v>
      </c>
      <c r="AN240" s="16">
        <v>0</v>
      </c>
      <c r="AO240" s="16">
        <v>719122</v>
      </c>
      <c r="AP240" s="16">
        <v>0</v>
      </c>
      <c r="AR240" s="38">
        <v>10311293</v>
      </c>
      <c r="AS240" s="16">
        <v>7037124</v>
      </c>
      <c r="AT240" s="16">
        <v>719122</v>
      </c>
      <c r="AU240" s="16">
        <v>2555047</v>
      </c>
      <c r="AW240" s="3" t="s">
        <v>134</v>
      </c>
      <c r="AX240" s="19">
        <f>Sources!$H$33</f>
        <v>2023</v>
      </c>
      <c r="AY240" s="3" t="str">
        <f>Sources!$G$33</f>
        <v>LFS</v>
      </c>
      <c r="AZ240" s="3" t="s">
        <v>140</v>
      </c>
    </row>
    <row r="241" spans="2:52" x14ac:dyDescent="0.2">
      <c r="B241" s="3" t="s">
        <v>129</v>
      </c>
      <c r="C241" s="3" t="s">
        <v>11</v>
      </c>
      <c r="D241" s="4">
        <v>5443797</v>
      </c>
      <c r="E241" s="3">
        <v>4548765</v>
      </c>
      <c r="F241" s="3">
        <v>709490</v>
      </c>
      <c r="G241" s="3">
        <v>185543</v>
      </c>
      <c r="I241" s="38">
        <v>0</v>
      </c>
      <c r="J241" s="16">
        <v>0</v>
      </c>
      <c r="K241" s="16">
        <v>0</v>
      </c>
      <c r="L241" s="16">
        <v>0</v>
      </c>
      <c r="N241" s="38">
        <v>5443797</v>
      </c>
      <c r="O241" s="16">
        <v>4548765</v>
      </c>
      <c r="P241" s="16">
        <v>709490</v>
      </c>
      <c r="Q241" s="16">
        <v>185543</v>
      </c>
      <c r="S241" s="38">
        <v>1838377</v>
      </c>
      <c r="T241" s="16">
        <v>1533252</v>
      </c>
      <c r="U241" s="16">
        <v>252960</v>
      </c>
      <c r="V241" s="16">
        <v>52165</v>
      </c>
      <c r="X241" s="16">
        <v>0</v>
      </c>
      <c r="Y241" s="16">
        <v>0</v>
      </c>
      <c r="Z241" s="16">
        <v>0</v>
      </c>
      <c r="AA241" s="16">
        <v>0</v>
      </c>
      <c r="AC241" s="38">
        <v>1838377</v>
      </c>
      <c r="AD241" s="16">
        <v>1533252</v>
      </c>
      <c r="AE241" s="16">
        <v>252960</v>
      </c>
      <c r="AF241" s="16">
        <v>52165</v>
      </c>
      <c r="AH241" s="38">
        <v>3605421</v>
      </c>
      <c r="AI241" s="16">
        <v>3015513</v>
      </c>
      <c r="AJ241" s="16">
        <v>456530</v>
      </c>
      <c r="AK241" s="16">
        <v>133378</v>
      </c>
      <c r="AM241" s="38">
        <v>0</v>
      </c>
      <c r="AN241" s="16">
        <v>0</v>
      </c>
      <c r="AO241" s="16">
        <v>0</v>
      </c>
      <c r="AP241" s="16">
        <v>0</v>
      </c>
      <c r="AR241" s="38">
        <v>3605421</v>
      </c>
      <c r="AS241" s="16">
        <v>3015513</v>
      </c>
      <c r="AT241" s="16">
        <v>456530</v>
      </c>
      <c r="AU241" s="16">
        <v>133378</v>
      </c>
      <c r="AW241" s="3" t="s">
        <v>134</v>
      </c>
      <c r="AX241" s="19">
        <f>Sources!$H$33</f>
        <v>2023</v>
      </c>
      <c r="AY241" s="3" t="str">
        <f>Sources!$G$33</f>
        <v>LFS</v>
      </c>
      <c r="AZ241" s="3" t="s">
        <v>140</v>
      </c>
    </row>
    <row r="242" spans="2:52" x14ac:dyDescent="0.2">
      <c r="AW242" s="3" t="s">
        <v>173</v>
      </c>
    </row>
    <row r="243" spans="2:52" x14ac:dyDescent="0.2">
      <c r="B243" s="3" t="s">
        <v>129</v>
      </c>
      <c r="C243" s="3" t="s">
        <v>1</v>
      </c>
      <c r="D243" s="4">
        <v>32988959</v>
      </c>
      <c r="E243" s="3">
        <v>29347604</v>
      </c>
      <c r="F243" s="3">
        <v>3418221</v>
      </c>
      <c r="G243" s="3">
        <v>223134</v>
      </c>
      <c r="I243" s="38">
        <v>17771779</v>
      </c>
      <c r="J243" s="16">
        <v>0</v>
      </c>
      <c r="K243" s="16">
        <v>17771127</v>
      </c>
      <c r="L243" s="16">
        <v>652</v>
      </c>
      <c r="N243" s="38">
        <v>50760738</v>
      </c>
      <c r="O243" s="16">
        <v>29347604</v>
      </c>
      <c r="P243" s="16">
        <v>21189348</v>
      </c>
      <c r="Q243" s="16">
        <v>223786</v>
      </c>
      <c r="S243" s="38">
        <v>18507589</v>
      </c>
      <c r="T243" s="16">
        <v>16549826</v>
      </c>
      <c r="U243" s="16">
        <v>1938947</v>
      </c>
      <c r="V243" s="16">
        <v>18816</v>
      </c>
      <c r="X243" s="16">
        <v>8521844</v>
      </c>
      <c r="Y243" s="16">
        <v>0</v>
      </c>
      <c r="Z243" s="16">
        <v>8521506</v>
      </c>
      <c r="AA243" s="16">
        <v>338</v>
      </c>
      <c r="AC243" s="38">
        <v>27029433</v>
      </c>
      <c r="AD243" s="16">
        <v>16549826</v>
      </c>
      <c r="AE243" s="16">
        <v>10460453</v>
      </c>
      <c r="AF243" s="16">
        <v>19154</v>
      </c>
      <c r="AH243" s="38">
        <v>14481370</v>
      </c>
      <c r="AI243" s="16">
        <v>12797778</v>
      </c>
      <c r="AJ243" s="16">
        <v>1479273</v>
      </c>
      <c r="AK243" s="16">
        <v>204319</v>
      </c>
      <c r="AM243" s="38">
        <v>9249935</v>
      </c>
      <c r="AN243" s="16">
        <v>0</v>
      </c>
      <c r="AO243" s="16">
        <v>9249621</v>
      </c>
      <c r="AP243" s="16">
        <v>314</v>
      </c>
      <c r="AR243" s="38">
        <v>23731305</v>
      </c>
      <c r="AS243" s="16">
        <v>12797778</v>
      </c>
      <c r="AT243" s="16">
        <v>10728894</v>
      </c>
      <c r="AU243" s="16">
        <v>204633</v>
      </c>
      <c r="AW243" s="3" t="s">
        <v>134</v>
      </c>
      <c r="AX243" s="19">
        <f>Sources!$H$33</f>
        <v>2023</v>
      </c>
      <c r="AY243" s="3" t="str">
        <f>Sources!$G$33</f>
        <v>LFS</v>
      </c>
      <c r="AZ243" s="3" t="s">
        <v>141</v>
      </c>
    </row>
    <row r="244" spans="2:52" x14ac:dyDescent="0.2">
      <c r="B244" s="3" t="s">
        <v>129</v>
      </c>
      <c r="C244" s="3" t="s">
        <v>8</v>
      </c>
      <c r="D244" s="4">
        <v>11829087</v>
      </c>
      <c r="E244" s="3">
        <v>8964248</v>
      </c>
      <c r="F244" s="3">
        <v>2708731</v>
      </c>
      <c r="G244" s="3">
        <v>156108</v>
      </c>
      <c r="I244" s="38">
        <v>15750979</v>
      </c>
      <c r="J244" s="16">
        <v>0</v>
      </c>
      <c r="K244" s="16">
        <v>15750327</v>
      </c>
      <c r="L244" s="16">
        <v>652</v>
      </c>
      <c r="N244" s="38">
        <v>27580066</v>
      </c>
      <c r="O244" s="16">
        <v>8964248</v>
      </c>
      <c r="P244" s="16">
        <v>18459058</v>
      </c>
      <c r="Q244" s="16">
        <v>156760</v>
      </c>
      <c r="S244" s="38">
        <v>8060218</v>
      </c>
      <c r="T244" s="16">
        <v>6368658</v>
      </c>
      <c r="U244" s="16">
        <v>1685987</v>
      </c>
      <c r="V244" s="16">
        <v>5572</v>
      </c>
      <c r="X244" s="16">
        <v>7347955</v>
      </c>
      <c r="Y244" s="16">
        <v>0</v>
      </c>
      <c r="Z244" s="16">
        <v>7347617</v>
      </c>
      <c r="AA244" s="16">
        <v>338</v>
      </c>
      <c r="AC244" s="38">
        <v>15408173</v>
      </c>
      <c r="AD244" s="16">
        <v>6368658</v>
      </c>
      <c r="AE244" s="16">
        <v>9033604</v>
      </c>
      <c r="AF244" s="16">
        <v>5910</v>
      </c>
      <c r="AH244" s="38">
        <v>3768870</v>
      </c>
      <c r="AI244" s="16">
        <v>2595590</v>
      </c>
      <c r="AJ244" s="16">
        <v>1022744</v>
      </c>
      <c r="AK244" s="16">
        <v>150536</v>
      </c>
      <c r="AM244" s="38">
        <v>8403023</v>
      </c>
      <c r="AN244" s="16">
        <v>0</v>
      </c>
      <c r="AO244" s="16">
        <v>8402710</v>
      </c>
      <c r="AP244" s="16">
        <v>314</v>
      </c>
      <c r="AR244" s="38">
        <v>12171893</v>
      </c>
      <c r="AS244" s="16">
        <v>2595590</v>
      </c>
      <c r="AT244" s="16">
        <v>9425454</v>
      </c>
      <c r="AU244" s="16">
        <v>150850</v>
      </c>
      <c r="AW244" s="3" t="s">
        <v>134</v>
      </c>
      <c r="AX244" s="19">
        <f>Sources!$H$33</f>
        <v>2023</v>
      </c>
      <c r="AY244" s="3" t="str">
        <f>Sources!$G$33</f>
        <v>LFS</v>
      </c>
      <c r="AZ244" s="3" t="s">
        <v>141</v>
      </c>
    </row>
    <row r="245" spans="2:52" x14ac:dyDescent="0.2">
      <c r="B245" s="3" t="s">
        <v>129</v>
      </c>
      <c r="C245" s="3" t="s">
        <v>107</v>
      </c>
      <c r="D245" s="4">
        <v>666158</v>
      </c>
      <c r="E245" s="3">
        <v>666117</v>
      </c>
      <c r="F245" s="3">
        <v>0</v>
      </c>
      <c r="G245" s="3">
        <v>41</v>
      </c>
      <c r="I245" s="38">
        <v>401587</v>
      </c>
      <c r="J245" s="16">
        <v>0</v>
      </c>
      <c r="K245" s="16">
        <v>401587</v>
      </c>
      <c r="L245" s="16">
        <v>0</v>
      </c>
      <c r="N245" s="38">
        <v>1067745</v>
      </c>
      <c r="O245" s="16">
        <v>666117</v>
      </c>
      <c r="P245" s="16">
        <v>401587</v>
      </c>
      <c r="Q245" s="16">
        <v>41</v>
      </c>
      <c r="S245" s="38">
        <v>516566</v>
      </c>
      <c r="T245" s="16">
        <v>516566</v>
      </c>
      <c r="U245" s="16">
        <v>0</v>
      </c>
      <c r="V245" s="16">
        <v>0</v>
      </c>
      <c r="X245" s="16">
        <v>273798</v>
      </c>
      <c r="Y245" s="16">
        <v>0</v>
      </c>
      <c r="Z245" s="16">
        <v>273798</v>
      </c>
      <c r="AA245" s="16">
        <v>0</v>
      </c>
      <c r="AC245" s="38">
        <v>790364</v>
      </c>
      <c r="AD245" s="16">
        <v>516566</v>
      </c>
      <c r="AE245" s="16">
        <v>273798</v>
      </c>
      <c r="AF245" s="16">
        <v>0</v>
      </c>
      <c r="AH245" s="38">
        <v>149592</v>
      </c>
      <c r="AI245" s="16">
        <v>149551</v>
      </c>
      <c r="AJ245" s="16">
        <v>0</v>
      </c>
      <c r="AK245" s="16">
        <v>41</v>
      </c>
      <c r="AM245" s="38">
        <v>127789</v>
      </c>
      <c r="AN245" s="16">
        <v>0</v>
      </c>
      <c r="AO245" s="16">
        <v>127789</v>
      </c>
      <c r="AP245" s="16">
        <v>0</v>
      </c>
      <c r="AR245" s="38">
        <v>277381</v>
      </c>
      <c r="AS245" s="16">
        <v>149551</v>
      </c>
      <c r="AT245" s="16">
        <v>127789</v>
      </c>
      <c r="AU245" s="16">
        <v>41</v>
      </c>
      <c r="AW245" s="3" t="s">
        <v>134</v>
      </c>
      <c r="AX245" s="19">
        <f>Sources!$H$33</f>
        <v>2023</v>
      </c>
      <c r="AY245" s="3" t="str">
        <f>Sources!$G$33</f>
        <v>LFS</v>
      </c>
      <c r="AZ245" s="3" t="s">
        <v>141</v>
      </c>
    </row>
    <row r="246" spans="2:52" x14ac:dyDescent="0.2">
      <c r="B246" s="3" t="s">
        <v>129</v>
      </c>
      <c r="C246" s="3" t="s">
        <v>10</v>
      </c>
      <c r="D246" s="4">
        <v>15234453</v>
      </c>
      <c r="E246" s="3">
        <v>15168474</v>
      </c>
      <c r="F246" s="3">
        <v>0</v>
      </c>
      <c r="G246" s="3">
        <v>65979</v>
      </c>
      <c r="I246" s="38">
        <v>1619213</v>
      </c>
      <c r="J246" s="16">
        <v>0</v>
      </c>
      <c r="K246" s="16">
        <v>1619213</v>
      </c>
      <c r="L246" s="16">
        <v>0</v>
      </c>
      <c r="N246" s="38">
        <v>16853666</v>
      </c>
      <c r="O246" s="16">
        <v>15168474</v>
      </c>
      <c r="P246" s="16">
        <v>1619213</v>
      </c>
      <c r="Q246" s="16">
        <v>65979</v>
      </c>
      <c r="S246" s="38">
        <v>8143833</v>
      </c>
      <c r="T246" s="16">
        <v>8131349</v>
      </c>
      <c r="U246" s="16">
        <v>0</v>
      </c>
      <c r="V246" s="16">
        <v>12483</v>
      </c>
      <c r="X246" s="16">
        <v>900090</v>
      </c>
      <c r="Y246" s="16">
        <v>0</v>
      </c>
      <c r="Z246" s="16">
        <v>900090</v>
      </c>
      <c r="AA246" s="16">
        <v>0</v>
      </c>
      <c r="AC246" s="38">
        <v>9043923</v>
      </c>
      <c r="AD246" s="16">
        <v>8131349</v>
      </c>
      <c r="AE246" s="16">
        <v>900090</v>
      </c>
      <c r="AF246" s="16">
        <v>12483</v>
      </c>
      <c r="AH246" s="38">
        <v>7090620</v>
      </c>
      <c r="AI246" s="16">
        <v>7037124</v>
      </c>
      <c r="AJ246" s="16">
        <v>0</v>
      </c>
      <c r="AK246" s="16">
        <v>53496</v>
      </c>
      <c r="AM246" s="38">
        <v>719122</v>
      </c>
      <c r="AN246" s="16">
        <v>0</v>
      </c>
      <c r="AO246" s="16">
        <v>719122</v>
      </c>
      <c r="AP246" s="16">
        <v>0</v>
      </c>
      <c r="AR246" s="38">
        <v>7809742</v>
      </c>
      <c r="AS246" s="16">
        <v>7037124</v>
      </c>
      <c r="AT246" s="16">
        <v>719122</v>
      </c>
      <c r="AU246" s="16">
        <v>53496</v>
      </c>
      <c r="AW246" s="3" t="s">
        <v>134</v>
      </c>
      <c r="AX246" s="19">
        <f>Sources!$H$33</f>
        <v>2023</v>
      </c>
      <c r="AY246" s="3" t="str">
        <f>Sources!$G$33</f>
        <v>LFS</v>
      </c>
      <c r="AZ246" s="3" t="s">
        <v>141</v>
      </c>
    </row>
    <row r="247" spans="2:52" x14ac:dyDescent="0.2">
      <c r="B247" s="3" t="s">
        <v>129</v>
      </c>
      <c r="C247" s="3" t="s">
        <v>11</v>
      </c>
      <c r="D247" s="4">
        <v>5259261</v>
      </c>
      <c r="E247" s="3">
        <v>4548765</v>
      </c>
      <c r="F247" s="3">
        <v>709490</v>
      </c>
      <c r="G247" s="3">
        <v>1006</v>
      </c>
      <c r="I247" s="38">
        <v>0</v>
      </c>
      <c r="J247" s="16">
        <v>0</v>
      </c>
      <c r="K247" s="16">
        <v>0</v>
      </c>
      <c r="L247" s="16">
        <v>0</v>
      </c>
      <c r="N247" s="38">
        <v>5259261</v>
      </c>
      <c r="O247" s="16">
        <v>4548765</v>
      </c>
      <c r="P247" s="16">
        <v>709490</v>
      </c>
      <c r="Q247" s="16">
        <v>1006</v>
      </c>
      <c r="S247" s="38">
        <v>1786972</v>
      </c>
      <c r="T247" s="16">
        <v>1533252</v>
      </c>
      <c r="U247" s="16">
        <v>252960</v>
      </c>
      <c r="V247" s="16">
        <v>760</v>
      </c>
      <c r="X247" s="16">
        <v>0</v>
      </c>
      <c r="Y247" s="16">
        <v>0</v>
      </c>
      <c r="Z247" s="16">
        <v>0</v>
      </c>
      <c r="AA247" s="16">
        <v>0</v>
      </c>
      <c r="AC247" s="38">
        <v>1786972</v>
      </c>
      <c r="AD247" s="16">
        <v>1533252</v>
      </c>
      <c r="AE247" s="16">
        <v>252960</v>
      </c>
      <c r="AF247" s="16">
        <v>760</v>
      </c>
      <c r="AH247" s="38">
        <v>3472289</v>
      </c>
      <c r="AI247" s="16">
        <v>3015513</v>
      </c>
      <c r="AJ247" s="16">
        <v>456530</v>
      </c>
      <c r="AK247" s="16">
        <v>246</v>
      </c>
      <c r="AM247" s="38">
        <v>0</v>
      </c>
      <c r="AN247" s="16">
        <v>0</v>
      </c>
      <c r="AO247" s="16">
        <v>0</v>
      </c>
      <c r="AP247" s="16">
        <v>0</v>
      </c>
      <c r="AR247" s="38">
        <v>3472289</v>
      </c>
      <c r="AS247" s="16">
        <v>3015513</v>
      </c>
      <c r="AT247" s="16">
        <v>456530</v>
      </c>
      <c r="AU247" s="16">
        <v>246</v>
      </c>
      <c r="AW247" s="3" t="s">
        <v>134</v>
      </c>
      <c r="AX247" s="19">
        <f>Sources!$H$33</f>
        <v>2023</v>
      </c>
      <c r="AY247" s="3" t="str">
        <f>Sources!$G$33</f>
        <v>LFS</v>
      </c>
      <c r="AZ247" s="3" t="s">
        <v>141</v>
      </c>
    </row>
    <row r="248" spans="2:52" x14ac:dyDescent="0.2">
      <c r="AW248" s="3" t="s">
        <v>173</v>
      </c>
    </row>
    <row r="249" spans="2:52" x14ac:dyDescent="0.2">
      <c r="B249" s="3" t="s">
        <v>130</v>
      </c>
      <c r="C249" s="3" t="s">
        <v>1</v>
      </c>
      <c r="D249" s="4">
        <v>73594</v>
      </c>
      <c r="E249" s="3">
        <v>48375</v>
      </c>
      <c r="F249" s="3">
        <v>3158</v>
      </c>
      <c r="G249" s="3">
        <v>22061</v>
      </c>
      <c r="I249" s="38">
        <v>28054</v>
      </c>
      <c r="J249" s="16">
        <v>20</v>
      </c>
      <c r="K249" s="16">
        <v>27640</v>
      </c>
      <c r="L249" s="16">
        <v>394</v>
      </c>
      <c r="N249" s="38">
        <v>101648</v>
      </c>
      <c r="O249" s="16">
        <v>48395</v>
      </c>
      <c r="P249" s="16">
        <v>30798</v>
      </c>
      <c r="Q249" s="16">
        <v>22455</v>
      </c>
      <c r="S249" s="38">
        <v>39777</v>
      </c>
      <c r="T249" s="16">
        <v>25623</v>
      </c>
      <c r="U249" s="16">
        <v>2014</v>
      </c>
      <c r="V249" s="16">
        <v>12141</v>
      </c>
      <c r="X249" s="16">
        <v>16073</v>
      </c>
      <c r="Y249" s="16">
        <v>0</v>
      </c>
      <c r="Z249" s="16">
        <v>15917</v>
      </c>
      <c r="AA249" s="16">
        <v>156</v>
      </c>
      <c r="AC249" s="38">
        <v>55850</v>
      </c>
      <c r="AD249" s="16">
        <v>25623</v>
      </c>
      <c r="AE249" s="16">
        <v>17931</v>
      </c>
      <c r="AF249" s="16">
        <v>12297</v>
      </c>
      <c r="AH249" s="38">
        <v>33816</v>
      </c>
      <c r="AI249" s="16">
        <v>22752</v>
      </c>
      <c r="AJ249" s="16">
        <v>1144</v>
      </c>
      <c r="AK249" s="16">
        <v>9920</v>
      </c>
      <c r="AM249" s="38">
        <v>11981</v>
      </c>
      <c r="AN249" s="16">
        <v>20</v>
      </c>
      <c r="AO249" s="16">
        <v>11723</v>
      </c>
      <c r="AP249" s="16">
        <v>238</v>
      </c>
      <c r="AR249" s="38">
        <v>45797</v>
      </c>
      <c r="AS249" s="16">
        <v>22772</v>
      </c>
      <c r="AT249" s="16">
        <v>12867</v>
      </c>
      <c r="AU249" s="16">
        <v>10158</v>
      </c>
      <c r="AW249" s="3" t="s">
        <v>134</v>
      </c>
      <c r="AX249" s="19">
        <f>Sources!$H$32</f>
        <v>2019</v>
      </c>
      <c r="AY249" s="3" t="str">
        <f>Sources!$G$32</f>
        <v>HIES</v>
      </c>
      <c r="AZ249" s="3" t="s">
        <v>140</v>
      </c>
    </row>
    <row r="250" spans="2:52" x14ac:dyDescent="0.2">
      <c r="B250" s="3" t="s">
        <v>130</v>
      </c>
      <c r="C250" s="3" t="s">
        <v>8</v>
      </c>
      <c r="D250" s="4">
        <v>13815</v>
      </c>
      <c r="E250" s="3">
        <v>8719</v>
      </c>
      <c r="F250" s="3">
        <v>2862</v>
      </c>
      <c r="G250" s="3">
        <v>2234</v>
      </c>
      <c r="I250" s="38">
        <v>25807</v>
      </c>
      <c r="J250" s="16">
        <v>20</v>
      </c>
      <c r="K250" s="16">
        <v>25394</v>
      </c>
      <c r="L250" s="16">
        <v>394</v>
      </c>
      <c r="N250" s="38">
        <v>39622</v>
      </c>
      <c r="O250" s="16">
        <v>8739</v>
      </c>
      <c r="P250" s="16">
        <v>28256</v>
      </c>
      <c r="Q250" s="16">
        <v>2628</v>
      </c>
      <c r="S250" s="38">
        <v>8731</v>
      </c>
      <c r="T250" s="16">
        <v>6096</v>
      </c>
      <c r="U250" s="16">
        <v>1833</v>
      </c>
      <c r="V250" s="16">
        <v>802</v>
      </c>
      <c r="X250" s="16">
        <v>14579</v>
      </c>
      <c r="Y250" s="16">
        <v>0</v>
      </c>
      <c r="Z250" s="16">
        <v>14423</v>
      </c>
      <c r="AA250" s="16">
        <v>156</v>
      </c>
      <c r="AC250" s="38">
        <v>23310</v>
      </c>
      <c r="AD250" s="16">
        <v>6096</v>
      </c>
      <c r="AE250" s="16">
        <v>16256</v>
      </c>
      <c r="AF250" s="16">
        <v>958</v>
      </c>
      <c r="AH250" s="38">
        <v>5085</v>
      </c>
      <c r="AI250" s="16">
        <v>2623</v>
      </c>
      <c r="AJ250" s="16">
        <v>1030</v>
      </c>
      <c r="AK250" s="16">
        <v>1432</v>
      </c>
      <c r="AM250" s="38">
        <v>11228</v>
      </c>
      <c r="AN250" s="16">
        <v>20</v>
      </c>
      <c r="AO250" s="16">
        <v>10970</v>
      </c>
      <c r="AP250" s="16">
        <v>238</v>
      </c>
      <c r="AR250" s="38">
        <v>16313</v>
      </c>
      <c r="AS250" s="16">
        <v>2643</v>
      </c>
      <c r="AT250" s="16">
        <v>12000</v>
      </c>
      <c r="AU250" s="16">
        <v>1670</v>
      </c>
      <c r="AW250" s="3" t="s">
        <v>134</v>
      </c>
      <c r="AX250" s="19">
        <f>Sources!$H$32</f>
        <v>2019</v>
      </c>
      <c r="AY250" s="3" t="str">
        <f>Sources!$G$32</f>
        <v>HIES</v>
      </c>
      <c r="AZ250" s="3" t="s">
        <v>140</v>
      </c>
    </row>
    <row r="251" spans="2:52" x14ac:dyDescent="0.2">
      <c r="B251" s="3" t="s">
        <v>130</v>
      </c>
      <c r="C251" s="3" t="s">
        <v>107</v>
      </c>
      <c r="D251" s="4">
        <v>1740</v>
      </c>
      <c r="E251" s="3">
        <v>1553</v>
      </c>
      <c r="F251" s="3">
        <v>0</v>
      </c>
      <c r="G251" s="3">
        <v>187</v>
      </c>
      <c r="I251" s="38">
        <v>762</v>
      </c>
      <c r="J251" s="16">
        <v>0</v>
      </c>
      <c r="K251" s="16">
        <v>762</v>
      </c>
      <c r="L251" s="16">
        <v>0</v>
      </c>
      <c r="N251" s="38">
        <v>2502</v>
      </c>
      <c r="O251" s="16">
        <v>1553</v>
      </c>
      <c r="P251" s="16">
        <v>762</v>
      </c>
      <c r="Q251" s="16">
        <v>187</v>
      </c>
      <c r="S251" s="38">
        <v>1355</v>
      </c>
      <c r="T251" s="16">
        <v>1190</v>
      </c>
      <c r="U251" s="16">
        <v>0</v>
      </c>
      <c r="V251" s="16">
        <v>165</v>
      </c>
      <c r="X251" s="16">
        <v>517</v>
      </c>
      <c r="Y251" s="16">
        <v>0</v>
      </c>
      <c r="Z251" s="16">
        <v>517</v>
      </c>
      <c r="AA251" s="16">
        <v>0</v>
      </c>
      <c r="AC251" s="38">
        <v>1872</v>
      </c>
      <c r="AD251" s="16">
        <v>1190</v>
      </c>
      <c r="AE251" s="16">
        <v>517</v>
      </c>
      <c r="AF251" s="16">
        <v>165</v>
      </c>
      <c r="AH251" s="38">
        <v>385</v>
      </c>
      <c r="AI251" s="16">
        <v>363</v>
      </c>
      <c r="AJ251" s="16">
        <v>0</v>
      </c>
      <c r="AK251" s="16">
        <v>22</v>
      </c>
      <c r="AM251" s="38">
        <v>244</v>
      </c>
      <c r="AN251" s="16">
        <v>0</v>
      </c>
      <c r="AO251" s="16">
        <v>244</v>
      </c>
      <c r="AP251" s="16">
        <v>0</v>
      </c>
      <c r="AR251" s="38">
        <v>629</v>
      </c>
      <c r="AS251" s="16">
        <v>363</v>
      </c>
      <c r="AT251" s="16">
        <v>244</v>
      </c>
      <c r="AU251" s="16">
        <v>22</v>
      </c>
      <c r="AW251" s="3" t="s">
        <v>134</v>
      </c>
      <c r="AX251" s="19">
        <f>Sources!$H$32</f>
        <v>2019</v>
      </c>
      <c r="AY251" s="3" t="str">
        <f>Sources!$G$32</f>
        <v>HIES</v>
      </c>
      <c r="AZ251" s="3" t="s">
        <v>140</v>
      </c>
    </row>
    <row r="252" spans="2:52" x14ac:dyDescent="0.2">
      <c r="B252" s="3" t="s">
        <v>130</v>
      </c>
      <c r="C252" s="3" t="s">
        <v>10</v>
      </c>
      <c r="D252" s="4">
        <v>56550</v>
      </c>
      <c r="E252" s="3">
        <v>37237</v>
      </c>
      <c r="F252" s="3">
        <v>59</v>
      </c>
      <c r="G252" s="3">
        <v>19253</v>
      </c>
      <c r="I252" s="38">
        <v>1485</v>
      </c>
      <c r="J252" s="16">
        <v>0</v>
      </c>
      <c r="K252" s="16">
        <v>1485</v>
      </c>
      <c r="L252" s="16">
        <v>0</v>
      </c>
      <c r="N252" s="38">
        <v>58035</v>
      </c>
      <c r="O252" s="16">
        <v>37237</v>
      </c>
      <c r="P252" s="16">
        <v>1544</v>
      </c>
      <c r="Q252" s="16">
        <v>19253</v>
      </c>
      <c r="S252" s="38">
        <v>28903</v>
      </c>
      <c r="T252" s="16">
        <v>17786</v>
      </c>
      <c r="U252" s="16">
        <v>59</v>
      </c>
      <c r="V252" s="16">
        <v>11058</v>
      </c>
      <c r="X252" s="16">
        <v>977</v>
      </c>
      <c r="Y252" s="16">
        <v>0</v>
      </c>
      <c r="Z252" s="16">
        <v>977</v>
      </c>
      <c r="AA252" s="16">
        <v>0</v>
      </c>
      <c r="AC252" s="38">
        <v>29880</v>
      </c>
      <c r="AD252" s="16">
        <v>17786</v>
      </c>
      <c r="AE252" s="16">
        <v>1036</v>
      </c>
      <c r="AF252" s="16">
        <v>11058</v>
      </c>
      <c r="AH252" s="38">
        <v>27647</v>
      </c>
      <c r="AI252" s="16">
        <v>19452</v>
      </c>
      <c r="AJ252" s="16">
        <v>0</v>
      </c>
      <c r="AK252" s="16">
        <v>8195</v>
      </c>
      <c r="AM252" s="38">
        <v>508</v>
      </c>
      <c r="AN252" s="16">
        <v>0</v>
      </c>
      <c r="AO252" s="16">
        <v>508</v>
      </c>
      <c r="AP252" s="16">
        <v>0</v>
      </c>
      <c r="AR252" s="38">
        <v>28155</v>
      </c>
      <c r="AS252" s="16">
        <v>19452</v>
      </c>
      <c r="AT252" s="16">
        <v>508</v>
      </c>
      <c r="AU252" s="16">
        <v>8195</v>
      </c>
      <c r="AW252" s="3" t="s">
        <v>134</v>
      </c>
      <c r="AX252" s="19">
        <f>Sources!$H$32</f>
        <v>2019</v>
      </c>
      <c r="AY252" s="3" t="str">
        <f>Sources!$G$32</f>
        <v>HIES</v>
      </c>
      <c r="AZ252" s="3" t="s">
        <v>140</v>
      </c>
    </row>
    <row r="253" spans="2:52" x14ac:dyDescent="0.2">
      <c r="B253" s="3" t="s">
        <v>130</v>
      </c>
      <c r="C253" s="3" t="s">
        <v>11</v>
      </c>
      <c r="D253" s="4">
        <v>1489</v>
      </c>
      <c r="E253" s="3">
        <v>866</v>
      </c>
      <c r="F253" s="3">
        <v>237</v>
      </c>
      <c r="G253" s="3">
        <v>386</v>
      </c>
      <c r="I253" s="38">
        <v>0</v>
      </c>
      <c r="J253" s="16">
        <v>0</v>
      </c>
      <c r="K253" s="16">
        <v>0</v>
      </c>
      <c r="L253" s="16">
        <v>0</v>
      </c>
      <c r="N253" s="38">
        <v>1489</v>
      </c>
      <c r="O253" s="16">
        <v>866</v>
      </c>
      <c r="P253" s="16">
        <v>237</v>
      </c>
      <c r="Q253" s="16">
        <v>386</v>
      </c>
      <c r="S253" s="38">
        <v>789</v>
      </c>
      <c r="T253" s="16">
        <v>551</v>
      </c>
      <c r="U253" s="16">
        <v>122</v>
      </c>
      <c r="V253" s="16">
        <v>116</v>
      </c>
      <c r="X253" s="16">
        <v>0</v>
      </c>
      <c r="Y253" s="16">
        <v>0</v>
      </c>
      <c r="Z253" s="16">
        <v>0</v>
      </c>
      <c r="AA253" s="16">
        <v>0</v>
      </c>
      <c r="AC253" s="38">
        <v>789</v>
      </c>
      <c r="AD253" s="16">
        <v>551</v>
      </c>
      <c r="AE253" s="16">
        <v>122</v>
      </c>
      <c r="AF253" s="16">
        <v>116</v>
      </c>
      <c r="AH253" s="38">
        <v>699</v>
      </c>
      <c r="AI253" s="16">
        <v>315</v>
      </c>
      <c r="AJ253" s="16">
        <v>115</v>
      </c>
      <c r="AK253" s="16">
        <v>270</v>
      </c>
      <c r="AM253" s="38">
        <v>0</v>
      </c>
      <c r="AN253" s="16">
        <v>0</v>
      </c>
      <c r="AO253" s="16">
        <v>0</v>
      </c>
      <c r="AP253" s="16">
        <v>0</v>
      </c>
      <c r="AR253" s="38">
        <v>699</v>
      </c>
      <c r="AS253" s="16">
        <v>315</v>
      </c>
      <c r="AT253" s="16">
        <v>115</v>
      </c>
      <c r="AU253" s="16">
        <v>270</v>
      </c>
      <c r="AW253" s="3" t="s">
        <v>134</v>
      </c>
      <c r="AX253" s="19">
        <f>Sources!$H$32</f>
        <v>2019</v>
      </c>
      <c r="AY253" s="3" t="str">
        <f>Sources!$G$32</f>
        <v>HIES</v>
      </c>
      <c r="AZ253" s="3" t="s">
        <v>140</v>
      </c>
    </row>
    <row r="254" spans="2:52" x14ac:dyDescent="0.2">
      <c r="AW254" s="3" t="s">
        <v>173</v>
      </c>
    </row>
    <row r="255" spans="2:52" x14ac:dyDescent="0.2">
      <c r="B255" s="3" t="s">
        <v>130</v>
      </c>
      <c r="C255" s="3" t="s">
        <v>1</v>
      </c>
      <c r="D255" s="4">
        <v>56806</v>
      </c>
      <c r="E255" s="3">
        <v>48149</v>
      </c>
      <c r="F255" s="3">
        <v>3158</v>
      </c>
      <c r="G255" s="3">
        <v>5498</v>
      </c>
      <c r="I255" s="38">
        <v>28054</v>
      </c>
      <c r="J255" s="16">
        <v>20</v>
      </c>
      <c r="K255" s="16">
        <v>27640</v>
      </c>
      <c r="L255" s="16">
        <v>394</v>
      </c>
      <c r="N255" s="38">
        <v>84860</v>
      </c>
      <c r="O255" s="16">
        <v>48169</v>
      </c>
      <c r="P255" s="16">
        <v>30798</v>
      </c>
      <c r="Q255" s="16">
        <v>5892</v>
      </c>
      <c r="S255" s="38">
        <v>30564</v>
      </c>
      <c r="T255" s="16">
        <v>25588</v>
      </c>
      <c r="U255" s="16">
        <v>2014</v>
      </c>
      <c r="V255" s="16">
        <v>2962</v>
      </c>
      <c r="X255" s="16">
        <v>16073</v>
      </c>
      <c r="Y255" s="16">
        <v>0</v>
      </c>
      <c r="Z255" s="16">
        <v>15917</v>
      </c>
      <c r="AA255" s="16">
        <v>156</v>
      </c>
      <c r="AC255" s="38">
        <v>46637</v>
      </c>
      <c r="AD255" s="16">
        <v>25588</v>
      </c>
      <c r="AE255" s="16">
        <v>17931</v>
      </c>
      <c r="AF255" s="16">
        <v>3118</v>
      </c>
      <c r="AH255" s="38">
        <v>26242</v>
      </c>
      <c r="AI255" s="16">
        <v>22561</v>
      </c>
      <c r="AJ255" s="16">
        <v>1144</v>
      </c>
      <c r="AK255" s="16">
        <v>2536</v>
      </c>
      <c r="AM255" s="38">
        <v>11981</v>
      </c>
      <c r="AN255" s="16">
        <v>20</v>
      </c>
      <c r="AO255" s="16">
        <v>11723</v>
      </c>
      <c r="AP255" s="16">
        <v>238</v>
      </c>
      <c r="AR255" s="38">
        <v>38223</v>
      </c>
      <c r="AS255" s="16">
        <v>22581</v>
      </c>
      <c r="AT255" s="16">
        <v>12867</v>
      </c>
      <c r="AU255" s="16">
        <v>2774</v>
      </c>
      <c r="AW255" s="3" t="s">
        <v>134</v>
      </c>
      <c r="AX255" s="19">
        <f>Sources!$H$32</f>
        <v>2019</v>
      </c>
      <c r="AY255" s="3" t="str">
        <f>Sources!$G$32</f>
        <v>HIES</v>
      </c>
      <c r="AZ255" s="3" t="s">
        <v>141</v>
      </c>
    </row>
    <row r="256" spans="2:52" x14ac:dyDescent="0.2">
      <c r="B256" s="3" t="s">
        <v>130</v>
      </c>
      <c r="C256" s="3" t="s">
        <v>8</v>
      </c>
      <c r="D256" s="4">
        <v>13815</v>
      </c>
      <c r="E256" s="3">
        <v>8719</v>
      </c>
      <c r="F256" s="3">
        <v>2862</v>
      </c>
      <c r="G256" s="3">
        <v>2234</v>
      </c>
      <c r="I256" s="38">
        <v>25807</v>
      </c>
      <c r="J256" s="16">
        <v>20</v>
      </c>
      <c r="K256" s="16">
        <v>25394</v>
      </c>
      <c r="L256" s="16">
        <v>394</v>
      </c>
      <c r="N256" s="38">
        <v>39622</v>
      </c>
      <c r="O256" s="16">
        <v>8739</v>
      </c>
      <c r="P256" s="16">
        <v>28256</v>
      </c>
      <c r="Q256" s="16">
        <v>2628</v>
      </c>
      <c r="S256" s="38">
        <v>8731</v>
      </c>
      <c r="T256" s="16">
        <v>6096</v>
      </c>
      <c r="U256" s="16">
        <v>1833</v>
      </c>
      <c r="V256" s="16">
        <v>802</v>
      </c>
      <c r="X256" s="16">
        <v>14579</v>
      </c>
      <c r="Y256" s="16">
        <v>0</v>
      </c>
      <c r="Z256" s="16">
        <v>14423</v>
      </c>
      <c r="AA256" s="16">
        <v>156</v>
      </c>
      <c r="AC256" s="38">
        <v>23310</v>
      </c>
      <c r="AD256" s="16">
        <v>6096</v>
      </c>
      <c r="AE256" s="16">
        <v>16256</v>
      </c>
      <c r="AF256" s="16">
        <v>958</v>
      </c>
      <c r="AH256" s="38">
        <v>5085</v>
      </c>
      <c r="AI256" s="16">
        <v>2623</v>
      </c>
      <c r="AJ256" s="16">
        <v>1030</v>
      </c>
      <c r="AK256" s="16">
        <v>1432</v>
      </c>
      <c r="AM256" s="38">
        <v>11228</v>
      </c>
      <c r="AN256" s="16">
        <v>20</v>
      </c>
      <c r="AO256" s="16">
        <v>10970</v>
      </c>
      <c r="AP256" s="16">
        <v>238</v>
      </c>
      <c r="AR256" s="38">
        <v>16313</v>
      </c>
      <c r="AS256" s="16">
        <v>2643</v>
      </c>
      <c r="AT256" s="16">
        <v>12000</v>
      </c>
      <c r="AU256" s="16">
        <v>1670</v>
      </c>
      <c r="AW256" s="3" t="s">
        <v>134</v>
      </c>
      <c r="AX256" s="19">
        <f>Sources!$H$32</f>
        <v>2019</v>
      </c>
      <c r="AY256" s="3" t="str">
        <f>Sources!$G$32</f>
        <v>HIES</v>
      </c>
      <c r="AZ256" s="3" t="s">
        <v>141</v>
      </c>
    </row>
    <row r="257" spans="2:52" x14ac:dyDescent="0.2">
      <c r="B257" s="3" t="s">
        <v>130</v>
      </c>
      <c r="C257" s="3" t="s">
        <v>107</v>
      </c>
      <c r="D257" s="4">
        <v>1740</v>
      </c>
      <c r="E257" s="3">
        <v>1553</v>
      </c>
      <c r="F257" s="3">
        <v>0</v>
      </c>
      <c r="G257" s="3">
        <v>187</v>
      </c>
      <c r="I257" s="38">
        <v>762</v>
      </c>
      <c r="J257" s="16">
        <v>0</v>
      </c>
      <c r="K257" s="16">
        <v>762</v>
      </c>
      <c r="L257" s="16">
        <v>0</v>
      </c>
      <c r="N257" s="38">
        <v>2502</v>
      </c>
      <c r="O257" s="16">
        <v>1553</v>
      </c>
      <c r="P257" s="16">
        <v>762</v>
      </c>
      <c r="Q257" s="16">
        <v>187</v>
      </c>
      <c r="S257" s="38">
        <v>1355</v>
      </c>
      <c r="T257" s="16">
        <v>1190</v>
      </c>
      <c r="U257" s="16">
        <v>0</v>
      </c>
      <c r="V257" s="16">
        <v>165</v>
      </c>
      <c r="X257" s="16">
        <v>517</v>
      </c>
      <c r="Y257" s="16">
        <v>0</v>
      </c>
      <c r="Z257" s="16">
        <v>517</v>
      </c>
      <c r="AA257" s="16">
        <v>0</v>
      </c>
      <c r="AC257" s="38">
        <v>1872</v>
      </c>
      <c r="AD257" s="16">
        <v>1190</v>
      </c>
      <c r="AE257" s="16">
        <v>517</v>
      </c>
      <c r="AF257" s="16">
        <v>165</v>
      </c>
      <c r="AH257" s="38">
        <v>385</v>
      </c>
      <c r="AI257" s="16">
        <v>363</v>
      </c>
      <c r="AJ257" s="16">
        <v>0</v>
      </c>
      <c r="AK257" s="16">
        <v>22</v>
      </c>
      <c r="AM257" s="38">
        <v>244</v>
      </c>
      <c r="AN257" s="16">
        <v>0</v>
      </c>
      <c r="AO257" s="16">
        <v>244</v>
      </c>
      <c r="AP257" s="16">
        <v>0</v>
      </c>
      <c r="AR257" s="38">
        <v>629</v>
      </c>
      <c r="AS257" s="16">
        <v>363</v>
      </c>
      <c r="AT257" s="16">
        <v>244</v>
      </c>
      <c r="AU257" s="16">
        <v>22</v>
      </c>
      <c r="AW257" s="3" t="s">
        <v>134</v>
      </c>
      <c r="AX257" s="19">
        <f>Sources!$H$32</f>
        <v>2019</v>
      </c>
      <c r="AY257" s="3" t="str">
        <f>Sources!$G$32</f>
        <v>HIES</v>
      </c>
      <c r="AZ257" s="3" t="s">
        <v>141</v>
      </c>
    </row>
    <row r="258" spans="2:52" x14ac:dyDescent="0.2">
      <c r="B258" s="3" t="s">
        <v>130</v>
      </c>
      <c r="C258" s="3" t="s">
        <v>10</v>
      </c>
      <c r="D258" s="4">
        <v>39762</v>
      </c>
      <c r="E258" s="3">
        <v>37012</v>
      </c>
      <c r="F258" s="3">
        <v>59</v>
      </c>
      <c r="G258" s="3">
        <v>2691</v>
      </c>
      <c r="I258" s="38">
        <v>1485</v>
      </c>
      <c r="J258" s="16">
        <v>0</v>
      </c>
      <c r="K258" s="16">
        <v>1485</v>
      </c>
      <c r="L258" s="16">
        <v>0</v>
      </c>
      <c r="N258" s="38">
        <v>41247</v>
      </c>
      <c r="O258" s="16">
        <v>37012</v>
      </c>
      <c r="P258" s="16">
        <v>1544</v>
      </c>
      <c r="Q258" s="16">
        <v>2691</v>
      </c>
      <c r="S258" s="38">
        <v>19689</v>
      </c>
      <c r="T258" s="16">
        <v>17751</v>
      </c>
      <c r="U258" s="16">
        <v>59</v>
      </c>
      <c r="V258" s="16">
        <v>1879</v>
      </c>
      <c r="X258" s="16">
        <v>977</v>
      </c>
      <c r="Y258" s="16">
        <v>0</v>
      </c>
      <c r="Z258" s="16">
        <v>977</v>
      </c>
      <c r="AA258" s="16">
        <v>0</v>
      </c>
      <c r="AC258" s="38">
        <v>20666</v>
      </c>
      <c r="AD258" s="16">
        <v>17751</v>
      </c>
      <c r="AE258" s="16">
        <v>1036</v>
      </c>
      <c r="AF258" s="16">
        <v>1879</v>
      </c>
      <c r="AH258" s="38">
        <v>20072</v>
      </c>
      <c r="AI258" s="16">
        <v>19261</v>
      </c>
      <c r="AJ258" s="16">
        <v>0</v>
      </c>
      <c r="AK258" s="16">
        <v>811</v>
      </c>
      <c r="AM258" s="38">
        <v>508</v>
      </c>
      <c r="AN258" s="16">
        <v>0</v>
      </c>
      <c r="AO258" s="16">
        <v>508</v>
      </c>
      <c r="AP258" s="16">
        <v>0</v>
      </c>
      <c r="AR258" s="38">
        <v>20580</v>
      </c>
      <c r="AS258" s="16">
        <v>19261</v>
      </c>
      <c r="AT258" s="16">
        <v>508</v>
      </c>
      <c r="AU258" s="16">
        <v>811</v>
      </c>
      <c r="AW258" s="3" t="s">
        <v>134</v>
      </c>
      <c r="AX258" s="19">
        <f>Sources!$H$32</f>
        <v>2019</v>
      </c>
      <c r="AY258" s="3" t="str">
        <f>Sources!$G$32</f>
        <v>HIES</v>
      </c>
      <c r="AZ258" s="3" t="s">
        <v>141</v>
      </c>
    </row>
    <row r="259" spans="2:52" x14ac:dyDescent="0.2">
      <c r="B259" s="3" t="s">
        <v>130</v>
      </c>
      <c r="C259" s="3" t="s">
        <v>11</v>
      </c>
      <c r="D259" s="4">
        <v>1489</v>
      </c>
      <c r="E259" s="3">
        <v>866</v>
      </c>
      <c r="F259" s="3">
        <v>237</v>
      </c>
      <c r="G259" s="3">
        <v>386</v>
      </c>
      <c r="I259" s="38">
        <v>0</v>
      </c>
      <c r="J259" s="16">
        <v>0</v>
      </c>
      <c r="K259" s="16">
        <v>0</v>
      </c>
      <c r="L259" s="16">
        <v>0</v>
      </c>
      <c r="N259" s="38">
        <v>1489</v>
      </c>
      <c r="O259" s="16">
        <v>866</v>
      </c>
      <c r="P259" s="16">
        <v>237</v>
      </c>
      <c r="Q259" s="16">
        <v>386</v>
      </c>
      <c r="S259" s="38">
        <v>789</v>
      </c>
      <c r="T259" s="16">
        <v>551</v>
      </c>
      <c r="U259" s="16">
        <v>122</v>
      </c>
      <c r="V259" s="16">
        <v>116</v>
      </c>
      <c r="X259" s="16">
        <v>0</v>
      </c>
      <c r="Y259" s="16">
        <v>0</v>
      </c>
      <c r="Z259" s="16">
        <v>0</v>
      </c>
      <c r="AA259" s="16">
        <v>0</v>
      </c>
      <c r="AC259" s="38">
        <v>789</v>
      </c>
      <c r="AD259" s="16">
        <v>551</v>
      </c>
      <c r="AE259" s="16">
        <v>122</v>
      </c>
      <c r="AF259" s="16">
        <v>116</v>
      </c>
      <c r="AH259" s="38">
        <v>699</v>
      </c>
      <c r="AI259" s="16">
        <v>315</v>
      </c>
      <c r="AJ259" s="16">
        <v>115</v>
      </c>
      <c r="AK259" s="16">
        <v>270</v>
      </c>
      <c r="AM259" s="38">
        <v>0</v>
      </c>
      <c r="AN259" s="16">
        <v>0</v>
      </c>
      <c r="AO259" s="16">
        <v>0</v>
      </c>
      <c r="AP259" s="16">
        <v>0</v>
      </c>
      <c r="AR259" s="38">
        <v>699</v>
      </c>
      <c r="AS259" s="16">
        <v>315</v>
      </c>
      <c r="AT259" s="16">
        <v>115</v>
      </c>
      <c r="AU259" s="16">
        <v>270</v>
      </c>
      <c r="AW259" s="3" t="s">
        <v>134</v>
      </c>
      <c r="AX259" s="19">
        <f>Sources!$H$32</f>
        <v>2019</v>
      </c>
      <c r="AY259" s="3" t="str">
        <f>Sources!$G$32</f>
        <v>HIES</v>
      </c>
      <c r="AZ259" s="3" t="s">
        <v>141</v>
      </c>
    </row>
    <row r="260" spans="2:52" x14ac:dyDescent="0.2">
      <c r="AW260" s="3" t="s">
        <v>173</v>
      </c>
    </row>
    <row r="261" spans="2:52" x14ac:dyDescent="0.2">
      <c r="B261" s="3" t="s">
        <v>131</v>
      </c>
      <c r="C261" s="3" t="s">
        <v>1</v>
      </c>
      <c r="D261" s="4">
        <v>1531</v>
      </c>
      <c r="E261" s="3">
        <v>609</v>
      </c>
      <c r="F261" s="3">
        <v>132</v>
      </c>
      <c r="G261" s="3">
        <v>790</v>
      </c>
      <c r="I261" s="38">
        <v>2722</v>
      </c>
      <c r="J261" s="16">
        <v>788</v>
      </c>
      <c r="K261" s="16">
        <v>1917</v>
      </c>
      <c r="L261" s="16">
        <v>17</v>
      </c>
      <c r="N261" s="38">
        <v>4253</v>
      </c>
      <c r="O261" s="16">
        <v>1397</v>
      </c>
      <c r="P261" s="16">
        <v>2049</v>
      </c>
      <c r="Q261" s="16">
        <v>807</v>
      </c>
      <c r="S261" s="38">
        <v>1118</v>
      </c>
      <c r="T261" s="16">
        <v>381</v>
      </c>
      <c r="U261" s="16">
        <v>79</v>
      </c>
      <c r="V261" s="16">
        <v>658</v>
      </c>
      <c r="X261" s="16">
        <v>1361</v>
      </c>
      <c r="Y261" s="16">
        <v>457</v>
      </c>
      <c r="Z261" s="16">
        <v>902</v>
      </c>
      <c r="AA261" s="16">
        <v>2</v>
      </c>
      <c r="AC261" s="38">
        <v>2479</v>
      </c>
      <c r="AD261" s="16">
        <v>838</v>
      </c>
      <c r="AE261" s="16">
        <v>981</v>
      </c>
      <c r="AF261" s="16">
        <v>660</v>
      </c>
      <c r="AH261" s="38">
        <v>412</v>
      </c>
      <c r="AI261" s="16">
        <v>228</v>
      </c>
      <c r="AJ261" s="16">
        <v>53</v>
      </c>
      <c r="AK261" s="16">
        <v>131</v>
      </c>
      <c r="AM261" s="38">
        <v>1361</v>
      </c>
      <c r="AN261" s="16">
        <v>332</v>
      </c>
      <c r="AO261" s="16">
        <v>1014</v>
      </c>
      <c r="AP261" s="16">
        <v>15</v>
      </c>
      <c r="AR261" s="38">
        <v>1773</v>
      </c>
      <c r="AS261" s="16">
        <v>560</v>
      </c>
      <c r="AT261" s="16">
        <v>1067</v>
      </c>
      <c r="AU261" s="16">
        <v>146</v>
      </c>
      <c r="AW261" s="3" t="s">
        <v>136</v>
      </c>
      <c r="AX261" s="19">
        <f>Sources!$H$34</f>
        <v>2022</v>
      </c>
      <c r="AY261" s="3" t="str">
        <f>Sources!$G$34</f>
        <v>CENSUS</v>
      </c>
      <c r="AZ261" s="3" t="s">
        <v>140</v>
      </c>
    </row>
    <row r="262" spans="2:52" x14ac:dyDescent="0.2">
      <c r="B262" s="3" t="s">
        <v>131</v>
      </c>
      <c r="C262" s="3" t="s">
        <v>8</v>
      </c>
      <c r="D262" s="4">
        <v>454</v>
      </c>
      <c r="E262" s="3">
        <v>328</v>
      </c>
      <c r="F262" s="3">
        <v>72</v>
      </c>
      <c r="G262" s="3">
        <v>54</v>
      </c>
      <c r="I262" s="38">
        <v>2577</v>
      </c>
      <c r="J262" s="16">
        <v>788</v>
      </c>
      <c r="K262" s="16">
        <v>1771</v>
      </c>
      <c r="L262" s="16">
        <v>17</v>
      </c>
      <c r="N262" s="38">
        <v>3031</v>
      </c>
      <c r="O262" s="16">
        <v>1116</v>
      </c>
      <c r="P262" s="16">
        <v>1843</v>
      </c>
      <c r="Q262" s="16">
        <v>71</v>
      </c>
      <c r="S262" s="38">
        <v>274</v>
      </c>
      <c r="T262" s="16">
        <v>225</v>
      </c>
      <c r="U262" s="16">
        <v>49</v>
      </c>
      <c r="V262" s="16">
        <v>0</v>
      </c>
      <c r="X262" s="16">
        <v>1269</v>
      </c>
      <c r="Y262" s="16">
        <v>457</v>
      </c>
      <c r="Z262" s="16">
        <v>810</v>
      </c>
      <c r="AA262" s="16">
        <v>2</v>
      </c>
      <c r="AC262" s="38">
        <v>1543</v>
      </c>
      <c r="AD262" s="16">
        <v>682</v>
      </c>
      <c r="AE262" s="16">
        <v>859</v>
      </c>
      <c r="AF262" s="16">
        <v>2</v>
      </c>
      <c r="AH262" s="38">
        <v>180</v>
      </c>
      <c r="AI262" s="16">
        <v>104</v>
      </c>
      <c r="AJ262" s="16">
        <v>23</v>
      </c>
      <c r="AK262" s="16">
        <v>54</v>
      </c>
      <c r="AM262" s="38">
        <v>1307</v>
      </c>
      <c r="AN262" s="16">
        <v>332</v>
      </c>
      <c r="AO262" s="16">
        <v>960</v>
      </c>
      <c r="AP262" s="16">
        <v>15</v>
      </c>
      <c r="AR262" s="38">
        <v>1487</v>
      </c>
      <c r="AS262" s="16">
        <v>436</v>
      </c>
      <c r="AT262" s="16">
        <v>983</v>
      </c>
      <c r="AU262" s="16">
        <v>69</v>
      </c>
      <c r="AW262" s="3" t="s">
        <v>136</v>
      </c>
      <c r="AX262" s="19">
        <f>Sources!$H$34</f>
        <v>2022</v>
      </c>
      <c r="AY262" s="3" t="str">
        <f>Sources!$G$34</f>
        <v>CENSUS</v>
      </c>
      <c r="AZ262" s="3" t="s">
        <v>140</v>
      </c>
    </row>
    <row r="263" spans="2:52" x14ac:dyDescent="0.2">
      <c r="B263" s="3" t="s">
        <v>131</v>
      </c>
      <c r="C263" s="3" t="s">
        <v>107</v>
      </c>
      <c r="D263" s="4">
        <v>32</v>
      </c>
      <c r="E263" s="3">
        <v>32</v>
      </c>
      <c r="F263" s="3">
        <v>0</v>
      </c>
      <c r="G263" s="3">
        <v>0</v>
      </c>
      <c r="I263" s="38">
        <v>77</v>
      </c>
      <c r="J263" s="16">
        <v>0</v>
      </c>
      <c r="K263" s="16">
        <v>77</v>
      </c>
      <c r="L263" s="16">
        <v>0</v>
      </c>
      <c r="N263" s="38">
        <v>109</v>
      </c>
      <c r="O263" s="16">
        <v>32</v>
      </c>
      <c r="P263" s="16">
        <v>77</v>
      </c>
      <c r="Q263" s="16">
        <v>0</v>
      </c>
      <c r="S263" s="38">
        <v>28</v>
      </c>
      <c r="T263" s="16">
        <v>28</v>
      </c>
      <c r="U263" s="16">
        <v>0</v>
      </c>
      <c r="V263" s="16">
        <v>0</v>
      </c>
      <c r="X263" s="16">
        <v>48</v>
      </c>
      <c r="Y263" s="16">
        <v>0</v>
      </c>
      <c r="Z263" s="16">
        <v>48</v>
      </c>
      <c r="AA263" s="16">
        <v>0</v>
      </c>
      <c r="AC263" s="38">
        <v>76</v>
      </c>
      <c r="AD263" s="16">
        <v>28</v>
      </c>
      <c r="AE263" s="16">
        <v>48</v>
      </c>
      <c r="AF263" s="16">
        <v>0</v>
      </c>
      <c r="AH263" s="38">
        <v>4</v>
      </c>
      <c r="AI263" s="16">
        <v>4</v>
      </c>
      <c r="AJ263" s="16">
        <v>0</v>
      </c>
      <c r="AK263" s="16">
        <v>0</v>
      </c>
      <c r="AM263" s="38">
        <v>29</v>
      </c>
      <c r="AN263" s="16">
        <v>0</v>
      </c>
      <c r="AO263" s="16">
        <v>29</v>
      </c>
      <c r="AP263" s="16">
        <v>0</v>
      </c>
      <c r="AR263" s="38">
        <v>33</v>
      </c>
      <c r="AS263" s="16">
        <v>4</v>
      </c>
      <c r="AT263" s="16">
        <v>29</v>
      </c>
      <c r="AU263" s="16">
        <v>0</v>
      </c>
      <c r="AW263" s="3" t="s">
        <v>136</v>
      </c>
      <c r="AX263" s="19">
        <f>Sources!$H$34</f>
        <v>2022</v>
      </c>
      <c r="AY263" s="3" t="str">
        <f>Sources!$G$34</f>
        <v>CENSUS</v>
      </c>
      <c r="AZ263" s="3" t="s">
        <v>140</v>
      </c>
    </row>
    <row r="264" spans="2:52" x14ac:dyDescent="0.2">
      <c r="B264" s="3" t="s">
        <v>131</v>
      </c>
      <c r="C264" s="3" t="s">
        <v>10</v>
      </c>
      <c r="D264" s="4">
        <v>961</v>
      </c>
      <c r="E264" s="3">
        <v>223</v>
      </c>
      <c r="F264" s="3">
        <v>4</v>
      </c>
      <c r="G264" s="3">
        <v>734</v>
      </c>
      <c r="I264" s="38">
        <v>69</v>
      </c>
      <c r="J264" s="16">
        <v>0</v>
      </c>
      <c r="K264" s="16">
        <v>69</v>
      </c>
      <c r="L264" s="16">
        <v>0</v>
      </c>
      <c r="N264" s="38">
        <v>1030</v>
      </c>
      <c r="O264" s="16">
        <v>223</v>
      </c>
      <c r="P264" s="16">
        <v>73</v>
      </c>
      <c r="Q264" s="16">
        <v>734</v>
      </c>
      <c r="S264" s="38">
        <v>769</v>
      </c>
      <c r="T264" s="16">
        <v>113</v>
      </c>
      <c r="U264" s="16">
        <v>0</v>
      </c>
      <c r="V264" s="16">
        <v>656</v>
      </c>
      <c r="X264" s="16">
        <v>44</v>
      </c>
      <c r="Y264" s="16">
        <v>0</v>
      </c>
      <c r="Z264" s="16">
        <v>44</v>
      </c>
      <c r="AA264" s="16">
        <v>0</v>
      </c>
      <c r="AC264" s="38">
        <v>813</v>
      </c>
      <c r="AD264" s="16">
        <v>113</v>
      </c>
      <c r="AE264" s="16">
        <v>44</v>
      </c>
      <c r="AF264" s="16">
        <v>656</v>
      </c>
      <c r="AH264" s="38">
        <v>192</v>
      </c>
      <c r="AI264" s="16">
        <v>110</v>
      </c>
      <c r="AJ264" s="16">
        <v>4</v>
      </c>
      <c r="AK264" s="16">
        <v>78</v>
      </c>
      <c r="AM264" s="38">
        <v>25</v>
      </c>
      <c r="AN264" s="16">
        <v>0</v>
      </c>
      <c r="AO264" s="16">
        <v>25</v>
      </c>
      <c r="AP264" s="16">
        <v>0</v>
      </c>
      <c r="AR264" s="38">
        <v>217</v>
      </c>
      <c r="AS264" s="16">
        <v>110</v>
      </c>
      <c r="AT264" s="16">
        <v>29</v>
      </c>
      <c r="AU264" s="16">
        <v>78</v>
      </c>
      <c r="AW264" s="3" t="s">
        <v>136</v>
      </c>
      <c r="AX264" s="19">
        <f>Sources!$H$34</f>
        <v>2022</v>
      </c>
      <c r="AY264" s="3" t="str">
        <f>Sources!$G$34</f>
        <v>CENSUS</v>
      </c>
      <c r="AZ264" s="3" t="s">
        <v>140</v>
      </c>
    </row>
    <row r="265" spans="2:52" x14ac:dyDescent="0.2">
      <c r="B265" s="3" t="s">
        <v>131</v>
      </c>
      <c r="C265" s="3" t="s">
        <v>11</v>
      </c>
      <c r="D265" s="4">
        <v>83</v>
      </c>
      <c r="E265" s="3">
        <v>26</v>
      </c>
      <c r="F265" s="3">
        <v>55</v>
      </c>
      <c r="G265" s="3">
        <v>2</v>
      </c>
      <c r="I265" s="38">
        <v>0</v>
      </c>
      <c r="J265" s="16">
        <v>0</v>
      </c>
      <c r="K265" s="16">
        <v>0</v>
      </c>
      <c r="L265" s="16">
        <v>0</v>
      </c>
      <c r="N265" s="38">
        <v>83</v>
      </c>
      <c r="O265" s="16">
        <v>26</v>
      </c>
      <c r="P265" s="16">
        <v>55</v>
      </c>
      <c r="Q265" s="16">
        <v>2</v>
      </c>
      <c r="S265" s="38">
        <v>47</v>
      </c>
      <c r="T265" s="16">
        <v>15</v>
      </c>
      <c r="U265" s="16">
        <v>30</v>
      </c>
      <c r="V265" s="16">
        <v>2</v>
      </c>
      <c r="X265" s="16">
        <v>0</v>
      </c>
      <c r="Y265" s="16">
        <v>0</v>
      </c>
      <c r="Z265" s="16">
        <v>0</v>
      </c>
      <c r="AA265" s="16">
        <v>0</v>
      </c>
      <c r="AC265" s="38">
        <v>47</v>
      </c>
      <c r="AD265" s="16">
        <v>15</v>
      </c>
      <c r="AE265" s="16">
        <v>30</v>
      </c>
      <c r="AF265" s="16">
        <v>2</v>
      </c>
      <c r="AH265" s="38">
        <v>36</v>
      </c>
      <c r="AI265" s="16">
        <v>11</v>
      </c>
      <c r="AJ265" s="16">
        <v>25</v>
      </c>
      <c r="AK265" s="16">
        <v>0</v>
      </c>
      <c r="AM265" s="38">
        <v>0</v>
      </c>
      <c r="AN265" s="16">
        <v>0</v>
      </c>
      <c r="AO265" s="16">
        <v>0</v>
      </c>
      <c r="AP265" s="16">
        <v>0</v>
      </c>
      <c r="AR265" s="38">
        <v>36</v>
      </c>
      <c r="AS265" s="16">
        <v>11</v>
      </c>
      <c r="AT265" s="16">
        <v>25</v>
      </c>
      <c r="AU265" s="16">
        <v>0</v>
      </c>
      <c r="AW265" s="3" t="s">
        <v>136</v>
      </c>
      <c r="AX265" s="19">
        <f>Sources!$H$34</f>
        <v>2022</v>
      </c>
      <c r="AY265" s="3" t="str">
        <f>Sources!$G$34</f>
        <v>CENSUS</v>
      </c>
      <c r="AZ265" s="3" t="s">
        <v>140</v>
      </c>
    </row>
    <row r="266" spans="2:52" x14ac:dyDescent="0.2">
      <c r="AW266" s="3" t="s">
        <v>173</v>
      </c>
    </row>
    <row r="267" spans="2:52" x14ac:dyDescent="0.2">
      <c r="B267" s="3" t="s">
        <v>131</v>
      </c>
      <c r="C267" s="3" t="s">
        <v>1</v>
      </c>
      <c r="D267" s="4">
        <v>799</v>
      </c>
      <c r="E267" s="3">
        <v>609</v>
      </c>
      <c r="F267" s="3">
        <v>132</v>
      </c>
      <c r="G267" s="3">
        <v>58</v>
      </c>
      <c r="I267" s="38">
        <v>2722</v>
      </c>
      <c r="J267" s="16">
        <v>788</v>
      </c>
      <c r="K267" s="16">
        <v>1917</v>
      </c>
      <c r="L267" s="16">
        <v>17</v>
      </c>
      <c r="N267" s="38">
        <v>3521</v>
      </c>
      <c r="O267" s="16">
        <v>1397</v>
      </c>
      <c r="P267" s="16">
        <v>2049</v>
      </c>
      <c r="Q267" s="16">
        <v>75</v>
      </c>
      <c r="S267" s="38">
        <v>460</v>
      </c>
      <c r="T267" s="16">
        <v>381</v>
      </c>
      <c r="U267" s="16">
        <v>79</v>
      </c>
      <c r="V267" s="16">
        <v>0</v>
      </c>
      <c r="X267" s="16">
        <v>1361</v>
      </c>
      <c r="Y267" s="16">
        <v>457</v>
      </c>
      <c r="Z267" s="16">
        <v>902</v>
      </c>
      <c r="AA267" s="16">
        <v>2</v>
      </c>
      <c r="AC267" s="38">
        <v>1821</v>
      </c>
      <c r="AD267" s="16">
        <v>838</v>
      </c>
      <c r="AE267" s="16">
        <v>981</v>
      </c>
      <c r="AF267" s="16">
        <v>2</v>
      </c>
      <c r="AH267" s="38">
        <v>339</v>
      </c>
      <c r="AI267" s="16">
        <v>228</v>
      </c>
      <c r="AJ267" s="16">
        <v>53</v>
      </c>
      <c r="AK267" s="16">
        <v>58</v>
      </c>
      <c r="AM267" s="38">
        <v>1361</v>
      </c>
      <c r="AN267" s="16">
        <v>332</v>
      </c>
      <c r="AO267" s="16">
        <v>1014</v>
      </c>
      <c r="AP267" s="16">
        <v>15</v>
      </c>
      <c r="AR267" s="38">
        <v>1700</v>
      </c>
      <c r="AS267" s="16">
        <v>560</v>
      </c>
      <c r="AT267" s="16">
        <v>1067</v>
      </c>
      <c r="AU267" s="16">
        <v>73</v>
      </c>
      <c r="AW267" s="3" t="s">
        <v>136</v>
      </c>
      <c r="AX267" s="19">
        <f>Sources!$H$34</f>
        <v>2022</v>
      </c>
      <c r="AY267" s="3" t="str">
        <f>Sources!$G$34</f>
        <v>CENSUS</v>
      </c>
      <c r="AZ267" s="3" t="s">
        <v>141</v>
      </c>
    </row>
    <row r="268" spans="2:52" x14ac:dyDescent="0.2">
      <c r="B268" s="3" t="s">
        <v>131</v>
      </c>
      <c r="C268" s="3" t="s">
        <v>8</v>
      </c>
      <c r="D268" s="4">
        <v>454</v>
      </c>
      <c r="E268" s="3">
        <v>328</v>
      </c>
      <c r="F268" s="3">
        <v>72</v>
      </c>
      <c r="G268" s="3">
        <v>54</v>
      </c>
      <c r="I268" s="38">
        <v>2577</v>
      </c>
      <c r="J268" s="16">
        <v>788</v>
      </c>
      <c r="K268" s="16">
        <v>1771</v>
      </c>
      <c r="L268" s="16">
        <v>17</v>
      </c>
      <c r="N268" s="38">
        <v>3031</v>
      </c>
      <c r="O268" s="16">
        <v>1116</v>
      </c>
      <c r="P268" s="16">
        <v>1843</v>
      </c>
      <c r="Q268" s="16">
        <v>71</v>
      </c>
      <c r="S268" s="38">
        <v>274</v>
      </c>
      <c r="T268" s="16">
        <v>225</v>
      </c>
      <c r="U268" s="16">
        <v>49</v>
      </c>
      <c r="V268" s="16">
        <v>0</v>
      </c>
      <c r="X268" s="16">
        <v>1269</v>
      </c>
      <c r="Y268" s="16">
        <v>457</v>
      </c>
      <c r="Z268" s="16">
        <v>810</v>
      </c>
      <c r="AA268" s="16">
        <v>2</v>
      </c>
      <c r="AC268" s="38">
        <v>1543</v>
      </c>
      <c r="AD268" s="16">
        <v>682</v>
      </c>
      <c r="AE268" s="16">
        <v>859</v>
      </c>
      <c r="AF268" s="16">
        <v>2</v>
      </c>
      <c r="AH268" s="38">
        <v>180</v>
      </c>
      <c r="AI268" s="16">
        <v>104</v>
      </c>
      <c r="AJ268" s="16">
        <v>23</v>
      </c>
      <c r="AK268" s="16">
        <v>54</v>
      </c>
      <c r="AM268" s="38">
        <v>1307</v>
      </c>
      <c r="AN268" s="16">
        <v>332</v>
      </c>
      <c r="AO268" s="16">
        <v>960</v>
      </c>
      <c r="AP268" s="16">
        <v>15</v>
      </c>
      <c r="AR268" s="38">
        <v>1487</v>
      </c>
      <c r="AS268" s="16">
        <v>436</v>
      </c>
      <c r="AT268" s="16">
        <v>983</v>
      </c>
      <c r="AU268" s="16">
        <v>69</v>
      </c>
      <c r="AW268" s="3" t="s">
        <v>136</v>
      </c>
      <c r="AX268" s="19">
        <f>Sources!$H$34</f>
        <v>2022</v>
      </c>
      <c r="AY268" s="3" t="str">
        <f>Sources!$G$34</f>
        <v>CENSUS</v>
      </c>
      <c r="AZ268" s="3" t="s">
        <v>141</v>
      </c>
    </row>
    <row r="269" spans="2:52" x14ac:dyDescent="0.2">
      <c r="B269" s="3" t="s">
        <v>131</v>
      </c>
      <c r="C269" s="3" t="s">
        <v>107</v>
      </c>
      <c r="D269" s="4">
        <v>32</v>
      </c>
      <c r="E269" s="3">
        <v>32</v>
      </c>
      <c r="F269" s="3">
        <v>0</v>
      </c>
      <c r="G269" s="3">
        <v>0</v>
      </c>
      <c r="I269" s="38">
        <v>77</v>
      </c>
      <c r="J269" s="16">
        <v>0</v>
      </c>
      <c r="K269" s="16">
        <v>77</v>
      </c>
      <c r="L269" s="16">
        <v>0</v>
      </c>
      <c r="N269" s="38">
        <v>109</v>
      </c>
      <c r="O269" s="16">
        <v>32</v>
      </c>
      <c r="P269" s="16">
        <v>77</v>
      </c>
      <c r="Q269" s="16">
        <v>0</v>
      </c>
      <c r="S269" s="38">
        <v>28</v>
      </c>
      <c r="T269" s="16">
        <v>28</v>
      </c>
      <c r="U269" s="16">
        <v>0</v>
      </c>
      <c r="V269" s="16">
        <v>0</v>
      </c>
      <c r="X269" s="16">
        <v>48</v>
      </c>
      <c r="Y269" s="16">
        <v>0</v>
      </c>
      <c r="Z269" s="16">
        <v>48</v>
      </c>
      <c r="AA269" s="16">
        <v>0</v>
      </c>
      <c r="AC269" s="38">
        <v>76</v>
      </c>
      <c r="AD269" s="16">
        <v>28</v>
      </c>
      <c r="AE269" s="16">
        <v>48</v>
      </c>
      <c r="AF269" s="16">
        <v>0</v>
      </c>
      <c r="AH269" s="38">
        <v>4</v>
      </c>
      <c r="AI269" s="16">
        <v>4</v>
      </c>
      <c r="AJ269" s="16">
        <v>0</v>
      </c>
      <c r="AK269" s="16">
        <v>0</v>
      </c>
      <c r="AM269" s="38">
        <v>29</v>
      </c>
      <c r="AN269" s="16">
        <v>0</v>
      </c>
      <c r="AO269" s="16">
        <v>29</v>
      </c>
      <c r="AP269" s="16">
        <v>0</v>
      </c>
      <c r="AR269" s="38">
        <v>33</v>
      </c>
      <c r="AS269" s="16">
        <v>4</v>
      </c>
      <c r="AT269" s="16">
        <v>29</v>
      </c>
      <c r="AU269" s="16">
        <v>0</v>
      </c>
      <c r="AW269" s="3" t="s">
        <v>136</v>
      </c>
      <c r="AX269" s="19">
        <f>Sources!$H$34</f>
        <v>2022</v>
      </c>
      <c r="AY269" s="3" t="str">
        <f>Sources!$G$34</f>
        <v>CENSUS</v>
      </c>
      <c r="AZ269" s="3" t="s">
        <v>141</v>
      </c>
    </row>
    <row r="270" spans="2:52" x14ac:dyDescent="0.2">
      <c r="B270" s="3" t="s">
        <v>131</v>
      </c>
      <c r="C270" s="3" t="s">
        <v>10</v>
      </c>
      <c r="D270" s="4">
        <v>231</v>
      </c>
      <c r="E270" s="3">
        <v>223</v>
      </c>
      <c r="F270" s="3">
        <v>4</v>
      </c>
      <c r="G270" s="3">
        <v>4</v>
      </c>
      <c r="I270" s="38">
        <v>69</v>
      </c>
      <c r="J270" s="16">
        <v>0</v>
      </c>
      <c r="K270" s="16">
        <v>69</v>
      </c>
      <c r="L270" s="16">
        <v>0</v>
      </c>
      <c r="N270" s="38">
        <v>300</v>
      </c>
      <c r="O270" s="16">
        <v>223</v>
      </c>
      <c r="P270" s="16">
        <v>73</v>
      </c>
      <c r="Q270" s="16">
        <v>4</v>
      </c>
      <c r="S270" s="38">
        <v>113</v>
      </c>
      <c r="T270" s="16">
        <v>113</v>
      </c>
      <c r="U270" s="16">
        <v>0</v>
      </c>
      <c r="V270" s="16">
        <v>0</v>
      </c>
      <c r="X270" s="16">
        <v>44</v>
      </c>
      <c r="Y270" s="16">
        <v>0</v>
      </c>
      <c r="Z270" s="16">
        <v>44</v>
      </c>
      <c r="AA270" s="16">
        <v>0</v>
      </c>
      <c r="AC270" s="38">
        <v>157</v>
      </c>
      <c r="AD270" s="16">
        <v>113</v>
      </c>
      <c r="AE270" s="16">
        <v>44</v>
      </c>
      <c r="AF270" s="16">
        <v>0</v>
      </c>
      <c r="AH270" s="38">
        <v>118</v>
      </c>
      <c r="AI270" s="16">
        <v>110</v>
      </c>
      <c r="AJ270" s="16">
        <v>4</v>
      </c>
      <c r="AK270" s="16">
        <v>4</v>
      </c>
      <c r="AM270" s="38">
        <v>25</v>
      </c>
      <c r="AN270" s="16">
        <v>0</v>
      </c>
      <c r="AO270" s="16">
        <v>25</v>
      </c>
      <c r="AP270" s="16">
        <v>0</v>
      </c>
      <c r="AR270" s="38">
        <v>143</v>
      </c>
      <c r="AS270" s="16">
        <v>110</v>
      </c>
      <c r="AT270" s="16">
        <v>29</v>
      </c>
      <c r="AU270" s="16">
        <v>4</v>
      </c>
      <c r="AW270" s="3" t="s">
        <v>136</v>
      </c>
      <c r="AX270" s="19">
        <f>Sources!$H$34</f>
        <v>2022</v>
      </c>
      <c r="AY270" s="3" t="str">
        <f>Sources!$G$34</f>
        <v>CENSUS</v>
      </c>
      <c r="AZ270" s="3" t="s">
        <v>141</v>
      </c>
    </row>
    <row r="271" spans="2:52" x14ac:dyDescent="0.2">
      <c r="B271" s="3" t="s">
        <v>131</v>
      </c>
      <c r="C271" s="3" t="s">
        <v>11</v>
      </c>
      <c r="D271" s="4">
        <v>81</v>
      </c>
      <c r="E271" s="3">
        <v>26</v>
      </c>
      <c r="F271" s="3">
        <v>55</v>
      </c>
      <c r="G271" s="3">
        <v>0</v>
      </c>
      <c r="I271" s="38">
        <v>0</v>
      </c>
      <c r="J271" s="16">
        <v>0</v>
      </c>
      <c r="K271" s="16">
        <v>0</v>
      </c>
      <c r="L271" s="16">
        <v>0</v>
      </c>
      <c r="N271" s="38">
        <v>81</v>
      </c>
      <c r="O271" s="16">
        <v>26</v>
      </c>
      <c r="P271" s="16">
        <v>55</v>
      </c>
      <c r="Q271" s="16">
        <v>0</v>
      </c>
      <c r="S271" s="38">
        <v>45</v>
      </c>
      <c r="T271" s="16">
        <v>15</v>
      </c>
      <c r="U271" s="16">
        <v>30</v>
      </c>
      <c r="V271" s="16">
        <v>0</v>
      </c>
      <c r="X271" s="16">
        <v>0</v>
      </c>
      <c r="Y271" s="16">
        <v>0</v>
      </c>
      <c r="Z271" s="16">
        <v>0</v>
      </c>
      <c r="AA271" s="16">
        <v>0</v>
      </c>
      <c r="AC271" s="38">
        <v>45</v>
      </c>
      <c r="AD271" s="16">
        <v>15</v>
      </c>
      <c r="AE271" s="16">
        <v>30</v>
      </c>
      <c r="AF271" s="16">
        <v>0</v>
      </c>
      <c r="AH271" s="38">
        <v>36</v>
      </c>
      <c r="AI271" s="16">
        <v>11</v>
      </c>
      <c r="AJ271" s="16">
        <v>25</v>
      </c>
      <c r="AK271" s="16">
        <v>0</v>
      </c>
      <c r="AM271" s="38">
        <v>0</v>
      </c>
      <c r="AN271" s="16">
        <v>0</v>
      </c>
      <c r="AO271" s="16">
        <v>0</v>
      </c>
      <c r="AP271" s="16">
        <v>0</v>
      </c>
      <c r="AR271" s="38">
        <v>36</v>
      </c>
      <c r="AS271" s="16">
        <v>11</v>
      </c>
      <c r="AT271" s="16">
        <v>25</v>
      </c>
      <c r="AU271" s="16">
        <v>0</v>
      </c>
      <c r="AW271" s="3" t="s">
        <v>136</v>
      </c>
      <c r="AX271" s="19">
        <f>Sources!$H$34</f>
        <v>2022</v>
      </c>
      <c r="AY271" s="3" t="str">
        <f>Sources!$G$34</f>
        <v>CENSUS</v>
      </c>
      <c r="AZ271" s="3" t="s">
        <v>141</v>
      </c>
    </row>
    <row r="272" spans="2:52" x14ac:dyDescent="0.2">
      <c r="AW272" s="3" t="s">
        <v>173</v>
      </c>
    </row>
    <row r="273" spans="2:52" x14ac:dyDescent="0.2">
      <c r="B273" s="3" t="s">
        <v>132</v>
      </c>
      <c r="C273" s="3" t="s">
        <v>1</v>
      </c>
      <c r="D273" s="4">
        <v>27404</v>
      </c>
      <c r="E273" s="3">
        <v>21506</v>
      </c>
      <c r="F273" s="3">
        <v>2737</v>
      </c>
      <c r="G273" s="3">
        <v>3161</v>
      </c>
      <c r="I273" s="38">
        <v>25731</v>
      </c>
      <c r="J273" s="16">
        <v>2022</v>
      </c>
      <c r="K273" s="16">
        <v>23153</v>
      </c>
      <c r="L273" s="16">
        <v>556</v>
      </c>
      <c r="N273" s="38">
        <v>53135</v>
      </c>
      <c r="O273" s="16">
        <v>23528</v>
      </c>
      <c r="P273" s="16">
        <v>25890</v>
      </c>
      <c r="Q273" s="16">
        <v>3717</v>
      </c>
      <c r="S273" s="38">
        <v>19649</v>
      </c>
      <c r="T273" s="16">
        <v>15417</v>
      </c>
      <c r="U273" s="16">
        <v>1840</v>
      </c>
      <c r="V273" s="16">
        <v>2392</v>
      </c>
      <c r="X273" s="16">
        <v>14688</v>
      </c>
      <c r="Y273" s="16">
        <v>1205</v>
      </c>
      <c r="Z273" s="16">
        <v>13214</v>
      </c>
      <c r="AA273" s="16">
        <v>270</v>
      </c>
      <c r="AC273" s="38">
        <v>34337</v>
      </c>
      <c r="AD273" s="16">
        <v>16622</v>
      </c>
      <c r="AE273" s="16">
        <v>15054</v>
      </c>
      <c r="AF273" s="16">
        <v>2662</v>
      </c>
      <c r="AH273" s="38">
        <v>7755</v>
      </c>
      <c r="AI273" s="16">
        <v>6089</v>
      </c>
      <c r="AJ273" s="16">
        <v>897</v>
      </c>
      <c r="AK273" s="16">
        <v>769</v>
      </c>
      <c r="AM273" s="38">
        <v>11042</v>
      </c>
      <c r="AN273" s="16">
        <v>817</v>
      </c>
      <c r="AO273" s="16">
        <v>9939</v>
      </c>
      <c r="AP273" s="16">
        <v>286</v>
      </c>
      <c r="AR273" s="38">
        <v>18797</v>
      </c>
      <c r="AS273" s="16">
        <v>6906</v>
      </c>
      <c r="AT273" s="16">
        <v>10836</v>
      </c>
      <c r="AU273" s="16">
        <v>1055</v>
      </c>
      <c r="AW273" s="3" t="s">
        <v>134</v>
      </c>
      <c r="AX273" s="19">
        <f>Sources!$H$26</f>
        <v>2022</v>
      </c>
      <c r="AY273" s="3" t="str">
        <f>Sources!$G$26</f>
        <v>LFS</v>
      </c>
      <c r="AZ273" s="3" t="s">
        <v>140</v>
      </c>
    </row>
    <row r="274" spans="2:52" x14ac:dyDescent="0.2">
      <c r="B274" s="3" t="s">
        <v>132</v>
      </c>
      <c r="C274" s="3" t="s">
        <v>8</v>
      </c>
      <c r="D274" s="4">
        <v>5459</v>
      </c>
      <c r="E274" s="3">
        <v>2229</v>
      </c>
      <c r="F274" s="3">
        <v>1923</v>
      </c>
      <c r="G274" s="3">
        <v>1306</v>
      </c>
      <c r="I274" s="38">
        <v>23391</v>
      </c>
      <c r="J274" s="16">
        <v>2022</v>
      </c>
      <c r="K274" s="16">
        <v>20813</v>
      </c>
      <c r="L274" s="16">
        <v>556</v>
      </c>
      <c r="N274" s="38">
        <v>28850</v>
      </c>
      <c r="O274" s="16">
        <v>4251</v>
      </c>
      <c r="P274" s="16">
        <v>22736</v>
      </c>
      <c r="Q274" s="16">
        <v>1862</v>
      </c>
      <c r="S274" s="38">
        <v>4137</v>
      </c>
      <c r="T274" s="16">
        <v>1822</v>
      </c>
      <c r="U274" s="16">
        <v>1406</v>
      </c>
      <c r="V274" s="16">
        <v>910</v>
      </c>
      <c r="X274" s="16">
        <v>13139</v>
      </c>
      <c r="Y274" s="16">
        <v>1205</v>
      </c>
      <c r="Z274" s="16">
        <v>11664</v>
      </c>
      <c r="AA274" s="16">
        <v>270</v>
      </c>
      <c r="AC274" s="38">
        <v>17276</v>
      </c>
      <c r="AD274" s="16">
        <v>3027</v>
      </c>
      <c r="AE274" s="16">
        <v>13070</v>
      </c>
      <c r="AF274" s="16">
        <v>1180</v>
      </c>
      <c r="AH274" s="38">
        <v>1322</v>
      </c>
      <c r="AI274" s="16">
        <v>408</v>
      </c>
      <c r="AJ274" s="16">
        <v>518</v>
      </c>
      <c r="AK274" s="16">
        <v>397</v>
      </c>
      <c r="AM274" s="38">
        <v>10252</v>
      </c>
      <c r="AN274" s="16">
        <v>817</v>
      </c>
      <c r="AO274" s="16">
        <v>9149</v>
      </c>
      <c r="AP274" s="16">
        <v>286</v>
      </c>
      <c r="AR274" s="38">
        <v>11574</v>
      </c>
      <c r="AS274" s="16">
        <v>1225</v>
      </c>
      <c r="AT274" s="16">
        <v>9667</v>
      </c>
      <c r="AU274" s="16">
        <v>683</v>
      </c>
      <c r="AW274" s="3" t="s">
        <v>134</v>
      </c>
      <c r="AX274" s="19">
        <f>Sources!$H$26</f>
        <v>2022</v>
      </c>
      <c r="AY274" s="3" t="str">
        <f>Sources!$G$26</f>
        <v>LFS</v>
      </c>
      <c r="AZ274" s="3" t="s">
        <v>140</v>
      </c>
    </row>
    <row r="275" spans="2:52" x14ac:dyDescent="0.2">
      <c r="B275" s="3" t="s">
        <v>132</v>
      </c>
      <c r="C275" s="3" t="s">
        <v>107</v>
      </c>
      <c r="D275" s="4">
        <v>591</v>
      </c>
      <c r="E275" s="3">
        <v>511</v>
      </c>
      <c r="F275" s="3">
        <v>0</v>
      </c>
      <c r="G275" s="3">
        <v>80</v>
      </c>
      <c r="I275" s="38">
        <v>927</v>
      </c>
      <c r="J275" s="16">
        <v>0</v>
      </c>
      <c r="K275" s="16">
        <v>927</v>
      </c>
      <c r="L275" s="16">
        <v>0</v>
      </c>
      <c r="N275" s="38">
        <v>1518</v>
      </c>
      <c r="O275" s="16">
        <v>511</v>
      </c>
      <c r="P275" s="16">
        <v>927</v>
      </c>
      <c r="Q275" s="16">
        <v>80</v>
      </c>
      <c r="S275" s="38">
        <v>527</v>
      </c>
      <c r="T275" s="16">
        <v>447</v>
      </c>
      <c r="U275" s="16">
        <v>0</v>
      </c>
      <c r="V275" s="16">
        <v>80</v>
      </c>
      <c r="X275" s="16">
        <v>707</v>
      </c>
      <c r="Y275" s="16">
        <v>0</v>
      </c>
      <c r="Z275" s="16">
        <v>707</v>
      </c>
      <c r="AA275" s="16">
        <v>0</v>
      </c>
      <c r="AC275" s="38">
        <v>1234</v>
      </c>
      <c r="AD275" s="16">
        <v>447</v>
      </c>
      <c r="AE275" s="16">
        <v>707</v>
      </c>
      <c r="AF275" s="16">
        <v>80</v>
      </c>
      <c r="AH275" s="38">
        <v>64</v>
      </c>
      <c r="AI275" s="16">
        <v>64</v>
      </c>
      <c r="AJ275" s="16">
        <v>0</v>
      </c>
      <c r="AK275" s="16">
        <v>0</v>
      </c>
      <c r="AM275" s="38">
        <v>220</v>
      </c>
      <c r="AN275" s="16">
        <v>0</v>
      </c>
      <c r="AO275" s="16">
        <v>220</v>
      </c>
      <c r="AP275" s="16">
        <v>0</v>
      </c>
      <c r="AR275" s="38">
        <v>284</v>
      </c>
      <c r="AS275" s="16">
        <v>64</v>
      </c>
      <c r="AT275" s="16">
        <v>220</v>
      </c>
      <c r="AU275" s="16">
        <v>0</v>
      </c>
      <c r="AW275" s="3" t="s">
        <v>134</v>
      </c>
      <c r="AX275" s="19">
        <f>Sources!$H$26</f>
        <v>2022</v>
      </c>
      <c r="AY275" s="3" t="str">
        <f>Sources!$G$26</f>
        <v>LFS</v>
      </c>
      <c r="AZ275" s="3" t="s">
        <v>140</v>
      </c>
    </row>
    <row r="276" spans="2:52" x14ac:dyDescent="0.2">
      <c r="B276" s="3" t="s">
        <v>132</v>
      </c>
      <c r="C276" s="3" t="s">
        <v>10</v>
      </c>
      <c r="D276" s="4">
        <v>16593</v>
      </c>
      <c r="E276" s="3">
        <v>15512</v>
      </c>
      <c r="F276" s="3">
        <v>0</v>
      </c>
      <c r="G276" s="3">
        <v>1081</v>
      </c>
      <c r="I276" s="38">
        <v>1413</v>
      </c>
      <c r="J276" s="16">
        <v>0</v>
      </c>
      <c r="K276" s="16">
        <v>1413</v>
      </c>
      <c r="L276" s="16">
        <v>0</v>
      </c>
      <c r="N276" s="38">
        <v>18006</v>
      </c>
      <c r="O276" s="16">
        <v>15512</v>
      </c>
      <c r="P276" s="16">
        <v>1413</v>
      </c>
      <c r="Q276" s="16">
        <v>1081</v>
      </c>
      <c r="S276" s="38">
        <v>12572</v>
      </c>
      <c r="T276" s="16">
        <v>11613</v>
      </c>
      <c r="U276" s="16">
        <v>0</v>
      </c>
      <c r="V276" s="16">
        <v>959</v>
      </c>
      <c r="X276" s="16">
        <v>843</v>
      </c>
      <c r="Y276" s="16">
        <v>0</v>
      </c>
      <c r="Z276" s="16">
        <v>843</v>
      </c>
      <c r="AA276" s="16">
        <v>0</v>
      </c>
      <c r="AC276" s="38">
        <v>13415</v>
      </c>
      <c r="AD276" s="16">
        <v>11613</v>
      </c>
      <c r="AE276" s="16">
        <v>843</v>
      </c>
      <c r="AF276" s="16">
        <v>959</v>
      </c>
      <c r="AH276" s="38">
        <v>4021</v>
      </c>
      <c r="AI276" s="16">
        <v>3899</v>
      </c>
      <c r="AJ276" s="16">
        <v>0</v>
      </c>
      <c r="AK276" s="16">
        <v>122</v>
      </c>
      <c r="AM276" s="38">
        <v>570</v>
      </c>
      <c r="AN276" s="16">
        <v>0</v>
      </c>
      <c r="AO276" s="16">
        <v>570</v>
      </c>
      <c r="AP276" s="16">
        <v>0</v>
      </c>
      <c r="AR276" s="38">
        <v>4591</v>
      </c>
      <c r="AS276" s="16">
        <v>3899</v>
      </c>
      <c r="AT276" s="16">
        <v>570</v>
      </c>
      <c r="AU276" s="16">
        <v>122</v>
      </c>
      <c r="AW276" s="3" t="s">
        <v>134</v>
      </c>
      <c r="AX276" s="19">
        <f>Sources!$H$26</f>
        <v>2022</v>
      </c>
      <c r="AY276" s="3" t="str">
        <f>Sources!$G$26</f>
        <v>LFS</v>
      </c>
      <c r="AZ276" s="3" t="s">
        <v>140</v>
      </c>
    </row>
    <row r="277" spans="2:52" x14ac:dyDescent="0.2">
      <c r="B277" s="3" t="s">
        <v>132</v>
      </c>
      <c r="C277" s="3" t="s">
        <v>11</v>
      </c>
      <c r="D277" s="4">
        <v>4762</v>
      </c>
      <c r="E277" s="3">
        <v>3254</v>
      </c>
      <c r="F277" s="3">
        <v>814</v>
      </c>
      <c r="G277" s="3">
        <v>693</v>
      </c>
      <c r="I277" s="38">
        <v>0</v>
      </c>
      <c r="J277" s="16">
        <v>0</v>
      </c>
      <c r="K277" s="16">
        <v>0</v>
      </c>
      <c r="L277" s="16">
        <v>0</v>
      </c>
      <c r="N277" s="38">
        <v>4762</v>
      </c>
      <c r="O277" s="16">
        <v>3254</v>
      </c>
      <c r="P277" s="16">
        <v>814</v>
      </c>
      <c r="Q277" s="16">
        <v>693</v>
      </c>
      <c r="S277" s="38">
        <v>2413</v>
      </c>
      <c r="T277" s="16">
        <v>1536</v>
      </c>
      <c r="U277" s="16">
        <v>434</v>
      </c>
      <c r="V277" s="16">
        <v>443</v>
      </c>
      <c r="X277" s="16">
        <v>0</v>
      </c>
      <c r="Y277" s="16">
        <v>0</v>
      </c>
      <c r="Z277" s="16">
        <v>0</v>
      </c>
      <c r="AA277" s="16">
        <v>0</v>
      </c>
      <c r="AC277" s="38">
        <v>2413</v>
      </c>
      <c r="AD277" s="16">
        <v>1536</v>
      </c>
      <c r="AE277" s="16">
        <v>434</v>
      </c>
      <c r="AF277" s="16">
        <v>443</v>
      </c>
      <c r="AH277" s="38">
        <v>2348</v>
      </c>
      <c r="AI277" s="16">
        <v>1718</v>
      </c>
      <c r="AJ277" s="16">
        <v>380</v>
      </c>
      <c r="AK277" s="16">
        <v>250</v>
      </c>
      <c r="AM277" s="38">
        <v>0</v>
      </c>
      <c r="AN277" s="16">
        <v>0</v>
      </c>
      <c r="AO277" s="16">
        <v>0</v>
      </c>
      <c r="AP277" s="16">
        <v>0</v>
      </c>
      <c r="AR277" s="38">
        <v>2348</v>
      </c>
      <c r="AS277" s="16">
        <v>1718</v>
      </c>
      <c r="AT277" s="16">
        <v>380</v>
      </c>
      <c r="AU277" s="16">
        <v>250</v>
      </c>
      <c r="AW277" s="3" t="s">
        <v>134</v>
      </c>
      <c r="AX277" s="19">
        <f>Sources!$H$26</f>
        <v>2022</v>
      </c>
      <c r="AY277" s="3" t="str">
        <f>Sources!$G$26</f>
        <v>LFS</v>
      </c>
      <c r="AZ277" s="3" t="s">
        <v>140</v>
      </c>
    </row>
    <row r="278" spans="2:52" x14ac:dyDescent="0.2">
      <c r="AW278" s="3" t="s">
        <v>173</v>
      </c>
    </row>
    <row r="279" spans="2:52" x14ac:dyDescent="0.2">
      <c r="B279" s="3" t="s">
        <v>169</v>
      </c>
      <c r="C279" s="3" t="s">
        <v>1</v>
      </c>
      <c r="D279" s="4">
        <v>3319377</v>
      </c>
      <c r="E279" s="3">
        <v>2946072</v>
      </c>
      <c r="F279" s="3">
        <v>362473</v>
      </c>
      <c r="G279" s="3">
        <v>10832</v>
      </c>
      <c r="I279" s="38">
        <v>9395866</v>
      </c>
      <c r="J279" s="16">
        <v>38212</v>
      </c>
      <c r="K279" s="16">
        <v>9355917</v>
      </c>
      <c r="L279" s="16">
        <v>1738</v>
      </c>
      <c r="N279" s="38">
        <v>12715243</v>
      </c>
      <c r="O279" s="16">
        <v>2984284</v>
      </c>
      <c r="P279" s="16">
        <v>9718390</v>
      </c>
      <c r="Q279" s="16">
        <v>12570</v>
      </c>
      <c r="S279" s="38">
        <v>1702351</v>
      </c>
      <c r="T279" s="16">
        <v>1580638</v>
      </c>
      <c r="U279" s="16">
        <v>121712</v>
      </c>
      <c r="V279" s="16">
        <v>0</v>
      </c>
      <c r="X279" s="16">
        <v>4908041</v>
      </c>
      <c r="Y279" s="16">
        <v>25779</v>
      </c>
      <c r="Z279" s="16">
        <v>4882262</v>
      </c>
      <c r="AA279" s="16">
        <v>0</v>
      </c>
      <c r="AC279" s="38">
        <v>6610392</v>
      </c>
      <c r="AD279" s="16">
        <v>1606417</v>
      </c>
      <c r="AE279" s="16">
        <v>5003974</v>
      </c>
      <c r="AF279" s="16">
        <v>0</v>
      </c>
      <c r="AH279" s="38">
        <v>1617026</v>
      </c>
      <c r="AI279" s="16">
        <v>1365434</v>
      </c>
      <c r="AJ279" s="16">
        <v>240760</v>
      </c>
      <c r="AK279" s="16">
        <v>10832</v>
      </c>
      <c r="AM279" s="38">
        <v>4487825</v>
      </c>
      <c r="AN279" s="16">
        <v>12432</v>
      </c>
      <c r="AO279" s="16">
        <v>4473655</v>
      </c>
      <c r="AP279" s="16">
        <v>1738</v>
      </c>
      <c r="AR279" s="38">
        <v>6104851</v>
      </c>
      <c r="AS279" s="16">
        <v>1377866</v>
      </c>
      <c r="AT279" s="16">
        <v>4714415</v>
      </c>
      <c r="AU279" s="16">
        <v>12570</v>
      </c>
      <c r="AW279" s="3" t="s">
        <v>135</v>
      </c>
      <c r="AX279" s="19">
        <f>Sources!$H$35</f>
        <v>2021</v>
      </c>
      <c r="AY279" s="3" t="str">
        <f>Sources!$G$35</f>
        <v>HILDA</v>
      </c>
      <c r="AZ279" s="3" t="s">
        <v>140</v>
      </c>
    </row>
    <row r="280" spans="2:52" x14ac:dyDescent="0.2">
      <c r="B280" s="3" t="s">
        <v>169</v>
      </c>
      <c r="C280" s="3" t="s">
        <v>8</v>
      </c>
      <c r="D280" s="4">
        <v>2204637</v>
      </c>
      <c r="E280" s="3">
        <v>1846149</v>
      </c>
      <c r="F280" s="3">
        <v>353115</v>
      </c>
      <c r="G280" s="3">
        <v>5372</v>
      </c>
      <c r="I280" s="38">
        <v>8796499</v>
      </c>
      <c r="J280" s="16">
        <v>38212</v>
      </c>
      <c r="K280" s="16">
        <v>8756550</v>
      </c>
      <c r="L280" s="16">
        <v>1738</v>
      </c>
      <c r="N280" s="38">
        <v>11001136</v>
      </c>
      <c r="O280" s="16">
        <v>1884361</v>
      </c>
      <c r="P280" s="16">
        <v>9109665</v>
      </c>
      <c r="Q280" s="16">
        <v>7110</v>
      </c>
      <c r="S280" s="38">
        <v>1027448</v>
      </c>
      <c r="T280" s="16">
        <v>912060</v>
      </c>
      <c r="U280" s="16">
        <v>115387</v>
      </c>
      <c r="V280" s="16">
        <v>0</v>
      </c>
      <c r="X280" s="16">
        <v>4461381</v>
      </c>
      <c r="Y280" s="16">
        <v>25779</v>
      </c>
      <c r="Z280" s="16">
        <v>4435601</v>
      </c>
      <c r="AA280" s="16">
        <v>0</v>
      </c>
      <c r="AC280" s="38">
        <v>5488829</v>
      </c>
      <c r="AD280" s="16">
        <v>937839</v>
      </c>
      <c r="AE280" s="16">
        <v>4550988</v>
      </c>
      <c r="AF280" s="16">
        <v>0</v>
      </c>
      <c r="AH280" s="38">
        <v>1177189</v>
      </c>
      <c r="AI280" s="16">
        <v>934089</v>
      </c>
      <c r="AJ280" s="16">
        <v>237728</v>
      </c>
      <c r="AK280" s="16">
        <v>5372</v>
      </c>
      <c r="AM280" s="38">
        <v>4335119</v>
      </c>
      <c r="AN280" s="16">
        <v>12432</v>
      </c>
      <c r="AO280" s="16">
        <v>4320949</v>
      </c>
      <c r="AP280" s="16">
        <v>1738</v>
      </c>
      <c r="AR280" s="38">
        <v>5512308</v>
      </c>
      <c r="AS280" s="16">
        <v>946521</v>
      </c>
      <c r="AT280" s="16">
        <v>4558677</v>
      </c>
      <c r="AU280" s="16">
        <v>7110</v>
      </c>
      <c r="AW280" s="3" t="s">
        <v>135</v>
      </c>
      <c r="AX280" s="19">
        <f>Sources!$H$35</f>
        <v>2021</v>
      </c>
      <c r="AY280" s="3" t="str">
        <f>Sources!$G$35</f>
        <v>HILDA</v>
      </c>
      <c r="AZ280" s="3" t="s">
        <v>140</v>
      </c>
    </row>
    <row r="281" spans="2:52" x14ac:dyDescent="0.2">
      <c r="B281" s="3" t="s">
        <v>169</v>
      </c>
      <c r="C281" s="3" t="s">
        <v>107</v>
      </c>
      <c r="D281" s="4">
        <v>58731</v>
      </c>
      <c r="E281" s="3">
        <v>58114</v>
      </c>
      <c r="F281" s="3">
        <v>0</v>
      </c>
      <c r="G281" s="3">
        <v>618</v>
      </c>
      <c r="I281" s="38">
        <v>563050</v>
      </c>
      <c r="J281" s="16">
        <v>0</v>
      </c>
      <c r="K281" s="16">
        <v>563050</v>
      </c>
      <c r="L281" s="16">
        <v>0</v>
      </c>
      <c r="N281" s="38">
        <v>621781</v>
      </c>
      <c r="O281" s="16">
        <v>58114</v>
      </c>
      <c r="P281" s="16">
        <v>563050</v>
      </c>
      <c r="Q281" s="16">
        <v>618</v>
      </c>
      <c r="S281" s="38">
        <v>40731</v>
      </c>
      <c r="T281" s="16">
        <v>40731</v>
      </c>
      <c r="U281" s="16">
        <v>0</v>
      </c>
      <c r="V281" s="16">
        <v>0</v>
      </c>
      <c r="X281" s="16">
        <v>424031</v>
      </c>
      <c r="Y281" s="16">
        <v>0</v>
      </c>
      <c r="Z281" s="16">
        <v>424031</v>
      </c>
      <c r="AA281" s="16">
        <v>0</v>
      </c>
      <c r="AC281" s="38">
        <v>464762</v>
      </c>
      <c r="AD281" s="16">
        <v>40731</v>
      </c>
      <c r="AE281" s="16">
        <v>424031</v>
      </c>
      <c r="AF281" s="16">
        <v>0</v>
      </c>
      <c r="AH281" s="38">
        <v>18001</v>
      </c>
      <c r="AI281" s="16">
        <v>17383</v>
      </c>
      <c r="AJ281" s="16">
        <v>0</v>
      </c>
      <c r="AK281" s="16">
        <v>618</v>
      </c>
      <c r="AM281" s="38">
        <v>139020</v>
      </c>
      <c r="AN281" s="16">
        <v>0</v>
      </c>
      <c r="AO281" s="16">
        <v>139020</v>
      </c>
      <c r="AP281" s="16">
        <v>0</v>
      </c>
      <c r="AR281" s="38">
        <v>157021</v>
      </c>
      <c r="AS281" s="16">
        <v>17383</v>
      </c>
      <c r="AT281" s="16">
        <v>139020</v>
      </c>
      <c r="AU281" s="16">
        <v>618</v>
      </c>
      <c r="AW281" s="3" t="s">
        <v>135</v>
      </c>
      <c r="AX281" s="19">
        <f>Sources!$H$35</f>
        <v>2021</v>
      </c>
      <c r="AY281" s="3" t="str">
        <f>Sources!$G$35</f>
        <v>HILDA</v>
      </c>
      <c r="AZ281" s="3" t="s">
        <v>140</v>
      </c>
    </row>
    <row r="282" spans="2:52" x14ac:dyDescent="0.2">
      <c r="B282" s="3" t="s">
        <v>169</v>
      </c>
      <c r="C282" s="3" t="s">
        <v>10</v>
      </c>
      <c r="D282" s="4">
        <v>1026751</v>
      </c>
      <c r="E282" s="3">
        <v>1021910</v>
      </c>
      <c r="F282" s="3">
        <v>0</v>
      </c>
      <c r="G282" s="3">
        <v>4842</v>
      </c>
      <c r="I282" s="38">
        <v>36316</v>
      </c>
      <c r="J282" s="16">
        <v>0</v>
      </c>
      <c r="K282" s="16">
        <v>36316</v>
      </c>
      <c r="L282" s="16">
        <v>0</v>
      </c>
      <c r="N282" s="38">
        <v>1063067</v>
      </c>
      <c r="O282" s="16">
        <v>1021910</v>
      </c>
      <c r="P282" s="16">
        <v>36316</v>
      </c>
      <c r="Q282" s="16">
        <v>4842</v>
      </c>
      <c r="S282" s="38">
        <v>620488</v>
      </c>
      <c r="T282" s="16">
        <v>620488</v>
      </c>
      <c r="U282" s="16">
        <v>0</v>
      </c>
      <c r="V282" s="16">
        <v>0</v>
      </c>
      <c r="X282" s="16">
        <v>22630</v>
      </c>
      <c r="Y282" s="16">
        <v>0</v>
      </c>
      <c r="Z282" s="16">
        <v>22630</v>
      </c>
      <c r="AA282" s="16">
        <v>0</v>
      </c>
      <c r="AC282" s="38">
        <v>643118</v>
      </c>
      <c r="AD282" s="16">
        <v>620488</v>
      </c>
      <c r="AE282" s="16">
        <v>22630</v>
      </c>
      <c r="AF282" s="16">
        <v>0</v>
      </c>
      <c r="AH282" s="38">
        <v>406264</v>
      </c>
      <c r="AI282" s="16">
        <v>401422</v>
      </c>
      <c r="AJ282" s="16">
        <v>0</v>
      </c>
      <c r="AK282" s="16">
        <v>4842</v>
      </c>
      <c r="AM282" s="38">
        <v>13686</v>
      </c>
      <c r="AN282" s="16">
        <v>0</v>
      </c>
      <c r="AO282" s="16">
        <v>13686</v>
      </c>
      <c r="AP282" s="16">
        <v>0</v>
      </c>
      <c r="AR282" s="38">
        <v>419950</v>
      </c>
      <c r="AS282" s="16">
        <v>401422</v>
      </c>
      <c r="AT282" s="16">
        <v>13686</v>
      </c>
      <c r="AU282" s="16">
        <v>4842</v>
      </c>
      <c r="AW282" s="3" t="s">
        <v>135</v>
      </c>
      <c r="AX282" s="19">
        <f>Sources!$H$35</f>
        <v>2021</v>
      </c>
      <c r="AY282" s="3" t="str">
        <f>Sources!$G$35</f>
        <v>HILDA</v>
      </c>
      <c r="AZ282" s="3" t="s">
        <v>140</v>
      </c>
    </row>
    <row r="283" spans="2:52" x14ac:dyDescent="0.2">
      <c r="B283" s="3" t="s">
        <v>169</v>
      </c>
      <c r="C283" s="3" t="s">
        <v>11</v>
      </c>
      <c r="D283" s="4">
        <v>29257</v>
      </c>
      <c r="E283" s="3">
        <v>19900</v>
      </c>
      <c r="F283" s="3">
        <v>9357</v>
      </c>
      <c r="G283" s="3">
        <v>0</v>
      </c>
      <c r="I283" s="38">
        <v>0</v>
      </c>
      <c r="J283" s="16">
        <v>0</v>
      </c>
      <c r="K283" s="16">
        <v>0</v>
      </c>
      <c r="L283" s="16">
        <v>0</v>
      </c>
      <c r="N283" s="38">
        <v>29257</v>
      </c>
      <c r="O283" s="16">
        <v>19900</v>
      </c>
      <c r="P283" s="16">
        <v>9357</v>
      </c>
      <c r="Q283" s="16">
        <v>0</v>
      </c>
      <c r="S283" s="38">
        <v>13685</v>
      </c>
      <c r="T283" s="16">
        <v>7360</v>
      </c>
      <c r="U283" s="16">
        <v>6325</v>
      </c>
      <c r="V283" s="16">
        <v>0</v>
      </c>
      <c r="X283" s="16">
        <v>0</v>
      </c>
      <c r="Y283" s="16">
        <v>0</v>
      </c>
      <c r="Z283" s="16">
        <v>0</v>
      </c>
      <c r="AA283" s="16">
        <v>0</v>
      </c>
      <c r="AC283" s="38">
        <v>13685</v>
      </c>
      <c r="AD283" s="16">
        <v>7360</v>
      </c>
      <c r="AE283" s="16">
        <v>6325</v>
      </c>
      <c r="AF283" s="16">
        <v>0</v>
      </c>
      <c r="AH283" s="38">
        <v>15573</v>
      </c>
      <c r="AI283" s="16">
        <v>12540</v>
      </c>
      <c r="AJ283" s="16">
        <v>3032</v>
      </c>
      <c r="AK283" s="16">
        <v>0</v>
      </c>
      <c r="AM283" s="38">
        <v>0</v>
      </c>
      <c r="AN283" s="16">
        <v>0</v>
      </c>
      <c r="AO283" s="16">
        <v>0</v>
      </c>
      <c r="AP283" s="16">
        <v>0</v>
      </c>
      <c r="AR283" s="38">
        <v>15573</v>
      </c>
      <c r="AS283" s="16">
        <v>12540</v>
      </c>
      <c r="AT283" s="16">
        <v>3032</v>
      </c>
      <c r="AU283" s="16">
        <v>0</v>
      </c>
      <c r="AW283" s="3" t="s">
        <v>135</v>
      </c>
      <c r="AX283" s="19">
        <f>Sources!$H$35</f>
        <v>2021</v>
      </c>
      <c r="AY283" s="3" t="str">
        <f>Sources!$G$35</f>
        <v>HILDA</v>
      </c>
      <c r="AZ283" s="3" t="s">
        <v>140</v>
      </c>
    </row>
    <row r="284" spans="2:52" x14ac:dyDescent="0.2">
      <c r="AW284" s="3" t="s">
        <v>173</v>
      </c>
    </row>
    <row r="285" spans="2:52" x14ac:dyDescent="0.2">
      <c r="B285" s="3" t="s">
        <v>168</v>
      </c>
      <c r="C285" s="3" t="s">
        <v>1</v>
      </c>
      <c r="D285" s="4">
        <v>7635110</v>
      </c>
      <c r="E285" s="3">
        <v>4440629</v>
      </c>
      <c r="F285" s="3">
        <v>3152118</v>
      </c>
      <c r="G285" s="3">
        <v>42363</v>
      </c>
      <c r="I285" s="38">
        <v>18582258</v>
      </c>
      <c r="J285" s="16">
        <v>4304</v>
      </c>
      <c r="K285" s="16">
        <v>18577454</v>
      </c>
      <c r="L285" s="16">
        <v>500</v>
      </c>
      <c r="N285" s="38">
        <v>26217368</v>
      </c>
      <c r="O285" s="16">
        <v>4444933</v>
      </c>
      <c r="P285" s="16">
        <v>21729572</v>
      </c>
      <c r="Q285" s="16">
        <v>42863</v>
      </c>
      <c r="S285" s="38">
        <v>3757761</v>
      </c>
      <c r="T285" s="16">
        <v>2362414</v>
      </c>
      <c r="U285" s="16">
        <v>1395347</v>
      </c>
      <c r="V285" s="16">
        <v>0</v>
      </c>
      <c r="X285" s="16">
        <v>11763495</v>
      </c>
      <c r="Y285" s="16">
        <v>4304</v>
      </c>
      <c r="Z285" s="16">
        <v>11759192</v>
      </c>
      <c r="AA285" s="16">
        <v>0</v>
      </c>
      <c r="AC285" s="38">
        <v>15521256</v>
      </c>
      <c r="AD285" s="16">
        <v>2366718</v>
      </c>
      <c r="AE285" s="16">
        <v>13154539</v>
      </c>
      <c r="AF285" s="16">
        <v>0</v>
      </c>
      <c r="AH285" s="38">
        <v>3877349</v>
      </c>
      <c r="AI285" s="16">
        <v>2078215</v>
      </c>
      <c r="AJ285" s="16">
        <v>1756771</v>
      </c>
      <c r="AK285" s="16">
        <v>42363</v>
      </c>
      <c r="AM285" s="38">
        <v>6818763</v>
      </c>
      <c r="AN285" s="16">
        <v>0</v>
      </c>
      <c r="AO285" s="16">
        <v>6818263</v>
      </c>
      <c r="AP285" s="16">
        <v>500</v>
      </c>
      <c r="AR285" s="38">
        <v>10696112</v>
      </c>
      <c r="AS285" s="16">
        <v>2078215</v>
      </c>
      <c r="AT285" s="16">
        <v>8575034</v>
      </c>
      <c r="AU285" s="16">
        <v>42863</v>
      </c>
      <c r="AW285" s="3" t="s">
        <v>135</v>
      </c>
      <c r="AX285" s="19">
        <f>Sources!$H$36</f>
        <v>2019</v>
      </c>
      <c r="AY285" s="3" t="str">
        <f>Sources!$G$36</f>
        <v>KLIPS</v>
      </c>
      <c r="AZ285" s="3" t="s">
        <v>140</v>
      </c>
    </row>
    <row r="286" spans="2:52" x14ac:dyDescent="0.2">
      <c r="B286" s="3" t="s">
        <v>168</v>
      </c>
      <c r="C286" s="3" t="s">
        <v>8</v>
      </c>
      <c r="D286" s="4">
        <v>4812483</v>
      </c>
      <c r="E286" s="3">
        <v>2274350</v>
      </c>
      <c r="F286" s="3">
        <v>2495771</v>
      </c>
      <c r="G286" s="3">
        <v>42363</v>
      </c>
      <c r="I286" s="38">
        <v>14886547</v>
      </c>
      <c r="J286" s="16">
        <v>4304</v>
      </c>
      <c r="K286" s="16">
        <v>14881743</v>
      </c>
      <c r="L286" s="16">
        <v>500</v>
      </c>
      <c r="N286" s="38">
        <v>19699030</v>
      </c>
      <c r="O286" s="16">
        <v>2278654</v>
      </c>
      <c r="P286" s="16">
        <v>17377514</v>
      </c>
      <c r="Q286" s="16">
        <v>42863</v>
      </c>
      <c r="S286" s="38">
        <v>2478337</v>
      </c>
      <c r="T286" s="16">
        <v>1181132</v>
      </c>
      <c r="U286" s="16">
        <v>1297205</v>
      </c>
      <c r="V286" s="16">
        <v>0</v>
      </c>
      <c r="X286" s="16">
        <v>8964452</v>
      </c>
      <c r="Y286" s="16">
        <v>4304</v>
      </c>
      <c r="Z286" s="16">
        <v>8960148</v>
      </c>
      <c r="AA286" s="16">
        <v>0</v>
      </c>
      <c r="AC286" s="38">
        <v>11442789</v>
      </c>
      <c r="AD286" s="16">
        <v>1185436</v>
      </c>
      <c r="AE286" s="16">
        <v>10257353</v>
      </c>
      <c r="AF286" s="16">
        <v>0</v>
      </c>
      <c r="AH286" s="38">
        <v>2334147</v>
      </c>
      <c r="AI286" s="16">
        <v>1093218</v>
      </c>
      <c r="AJ286" s="16">
        <v>1198566</v>
      </c>
      <c r="AK286" s="16">
        <v>42363</v>
      </c>
      <c r="AM286" s="38">
        <v>5922095</v>
      </c>
      <c r="AN286" s="16">
        <v>0</v>
      </c>
      <c r="AO286" s="16">
        <v>5921595</v>
      </c>
      <c r="AP286" s="16">
        <v>500</v>
      </c>
      <c r="AR286" s="38">
        <v>8256242</v>
      </c>
      <c r="AS286" s="16">
        <v>1093218</v>
      </c>
      <c r="AT286" s="16">
        <v>7120161</v>
      </c>
      <c r="AU286" s="16">
        <v>42863</v>
      </c>
      <c r="AW286" s="3" t="s">
        <v>135</v>
      </c>
      <c r="AX286" s="19">
        <f>Sources!$H$36</f>
        <v>2019</v>
      </c>
      <c r="AY286" s="3" t="str">
        <f>Sources!$G$36</f>
        <v>KLIPS</v>
      </c>
      <c r="AZ286" s="3" t="s">
        <v>140</v>
      </c>
    </row>
    <row r="287" spans="2:52" x14ac:dyDescent="0.2">
      <c r="B287" s="3" t="s">
        <v>168</v>
      </c>
      <c r="C287" s="3" t="s">
        <v>107</v>
      </c>
      <c r="D287" s="4">
        <v>106370</v>
      </c>
      <c r="E287" s="3">
        <v>106370</v>
      </c>
      <c r="F287" s="3">
        <v>0</v>
      </c>
      <c r="G287" s="3">
        <v>0</v>
      </c>
      <c r="I287" s="38">
        <v>1404958</v>
      </c>
      <c r="J287" s="16">
        <v>0</v>
      </c>
      <c r="K287" s="16">
        <v>1404958</v>
      </c>
      <c r="L287" s="16">
        <v>0</v>
      </c>
      <c r="N287" s="38">
        <v>1511328</v>
      </c>
      <c r="O287" s="16">
        <v>106370</v>
      </c>
      <c r="P287" s="16">
        <v>1404958</v>
      </c>
      <c r="Q287" s="16">
        <v>0</v>
      </c>
      <c r="S287" s="38">
        <v>65074</v>
      </c>
      <c r="T287" s="16">
        <v>65074</v>
      </c>
      <c r="U287" s="16">
        <v>0</v>
      </c>
      <c r="V287" s="16">
        <v>0</v>
      </c>
      <c r="X287" s="16">
        <v>1092897</v>
      </c>
      <c r="Y287" s="16">
        <v>0</v>
      </c>
      <c r="Z287" s="16">
        <v>1092897</v>
      </c>
      <c r="AA287" s="16">
        <v>0</v>
      </c>
      <c r="AC287" s="38">
        <v>1157971</v>
      </c>
      <c r="AD287" s="16">
        <v>65074</v>
      </c>
      <c r="AE287" s="16">
        <v>1092897</v>
      </c>
      <c r="AF287" s="16">
        <v>0</v>
      </c>
      <c r="AH287" s="38">
        <v>41296</v>
      </c>
      <c r="AI287" s="16">
        <v>41296</v>
      </c>
      <c r="AJ287" s="16">
        <v>0</v>
      </c>
      <c r="AK287" s="16">
        <v>0</v>
      </c>
      <c r="AM287" s="38">
        <v>312060</v>
      </c>
      <c r="AN287" s="16">
        <v>0</v>
      </c>
      <c r="AO287" s="16">
        <v>312060</v>
      </c>
      <c r="AP287" s="16">
        <v>0</v>
      </c>
      <c r="AR287" s="38">
        <v>353356</v>
      </c>
      <c r="AS287" s="16">
        <v>41296</v>
      </c>
      <c r="AT287" s="16">
        <v>312060</v>
      </c>
      <c r="AU287" s="16">
        <v>0</v>
      </c>
      <c r="AW287" s="3" t="s">
        <v>135</v>
      </c>
      <c r="AX287" s="19">
        <f>Sources!$H$36</f>
        <v>2019</v>
      </c>
      <c r="AY287" s="3" t="str">
        <f>Sources!$G$36</f>
        <v>KLIPS</v>
      </c>
      <c r="AZ287" s="3" t="s">
        <v>140</v>
      </c>
    </row>
    <row r="288" spans="2:52" x14ac:dyDescent="0.2">
      <c r="B288" s="3" t="s">
        <v>168</v>
      </c>
      <c r="C288" s="3" t="s">
        <v>10</v>
      </c>
      <c r="D288" s="4">
        <v>1566738</v>
      </c>
      <c r="E288" s="3">
        <v>1566738</v>
      </c>
      <c r="F288" s="3">
        <v>0</v>
      </c>
      <c r="G288" s="3">
        <v>0</v>
      </c>
      <c r="I288" s="38">
        <v>2290754</v>
      </c>
      <c r="J288" s="16">
        <v>0</v>
      </c>
      <c r="K288" s="16">
        <v>2290754</v>
      </c>
      <c r="L288" s="16">
        <v>0</v>
      </c>
      <c r="N288" s="38">
        <v>3857492</v>
      </c>
      <c r="O288" s="16">
        <v>1566738</v>
      </c>
      <c r="P288" s="16">
        <v>2290754</v>
      </c>
      <c r="Q288" s="16">
        <v>0</v>
      </c>
      <c r="S288" s="38">
        <v>1045456</v>
      </c>
      <c r="T288" s="16">
        <v>1045456</v>
      </c>
      <c r="U288" s="16">
        <v>0</v>
      </c>
      <c r="V288" s="16">
        <v>0</v>
      </c>
      <c r="X288" s="16">
        <v>1706146</v>
      </c>
      <c r="Y288" s="16">
        <v>0</v>
      </c>
      <c r="Z288" s="16">
        <v>1706146</v>
      </c>
      <c r="AA288" s="16">
        <v>0</v>
      </c>
      <c r="AC288" s="38">
        <v>2751602</v>
      </c>
      <c r="AD288" s="16">
        <v>1045456</v>
      </c>
      <c r="AE288" s="16">
        <v>1706146</v>
      </c>
      <c r="AF288" s="16">
        <v>0</v>
      </c>
      <c r="AH288" s="38">
        <v>521282</v>
      </c>
      <c r="AI288" s="16">
        <v>521282</v>
      </c>
      <c r="AJ288" s="16">
        <v>0</v>
      </c>
      <c r="AK288" s="16">
        <v>0</v>
      </c>
      <c r="AM288" s="38">
        <v>584608</v>
      </c>
      <c r="AN288" s="16">
        <v>0</v>
      </c>
      <c r="AO288" s="16">
        <v>584608</v>
      </c>
      <c r="AP288" s="16">
        <v>0</v>
      </c>
      <c r="AR288" s="38">
        <v>1105890</v>
      </c>
      <c r="AS288" s="16">
        <v>521282</v>
      </c>
      <c r="AT288" s="16">
        <v>584608</v>
      </c>
      <c r="AU288" s="16">
        <v>0</v>
      </c>
      <c r="AW288" s="3" t="s">
        <v>135</v>
      </c>
      <c r="AX288" s="19">
        <f>Sources!$H$36</f>
        <v>2019</v>
      </c>
      <c r="AY288" s="3" t="str">
        <f>Sources!$G$36</f>
        <v>KLIPS</v>
      </c>
      <c r="AZ288" s="3" t="s">
        <v>140</v>
      </c>
    </row>
    <row r="289" spans="2:52" x14ac:dyDescent="0.2">
      <c r="B289" s="3" t="s">
        <v>168</v>
      </c>
      <c r="C289" s="3" t="s">
        <v>11</v>
      </c>
      <c r="D289" s="4">
        <v>1149518</v>
      </c>
      <c r="E289" s="3">
        <v>493171</v>
      </c>
      <c r="F289" s="3">
        <v>656347</v>
      </c>
      <c r="G289" s="3">
        <v>0</v>
      </c>
      <c r="I289" s="38">
        <v>0</v>
      </c>
      <c r="J289" s="16">
        <v>0</v>
      </c>
      <c r="K289" s="16">
        <v>0</v>
      </c>
      <c r="L289" s="16">
        <v>0</v>
      </c>
      <c r="N289" s="38">
        <v>1149518</v>
      </c>
      <c r="O289" s="16">
        <v>493171</v>
      </c>
      <c r="P289" s="16">
        <v>656347</v>
      </c>
      <c r="Q289" s="16">
        <v>0</v>
      </c>
      <c r="S289" s="38">
        <v>168894</v>
      </c>
      <c r="T289" s="16">
        <v>70751</v>
      </c>
      <c r="U289" s="16">
        <v>98142</v>
      </c>
      <c r="V289" s="16">
        <v>0</v>
      </c>
      <c r="X289" s="16">
        <v>0</v>
      </c>
      <c r="Y289" s="16">
        <v>0</v>
      </c>
      <c r="Z289" s="16">
        <v>0</v>
      </c>
      <c r="AA289" s="16">
        <v>0</v>
      </c>
      <c r="AC289" s="38">
        <v>168894</v>
      </c>
      <c r="AD289" s="16">
        <v>70751</v>
      </c>
      <c r="AE289" s="16">
        <v>98142</v>
      </c>
      <c r="AF289" s="16">
        <v>0</v>
      </c>
      <c r="AH289" s="38">
        <v>980624</v>
      </c>
      <c r="AI289" s="16">
        <v>422420</v>
      </c>
      <c r="AJ289" s="16">
        <v>558205</v>
      </c>
      <c r="AK289" s="16">
        <v>0</v>
      </c>
      <c r="AM289" s="38">
        <v>0</v>
      </c>
      <c r="AN289" s="16">
        <v>0</v>
      </c>
      <c r="AO289" s="16">
        <v>0</v>
      </c>
      <c r="AP289" s="16">
        <v>0</v>
      </c>
      <c r="AR289" s="38">
        <v>980624</v>
      </c>
      <c r="AS289" s="16">
        <v>422420</v>
      </c>
      <c r="AT289" s="16">
        <v>558205</v>
      </c>
      <c r="AU289" s="16">
        <v>0</v>
      </c>
      <c r="AW289" s="3" t="s">
        <v>135</v>
      </c>
      <c r="AX289" s="19">
        <f>Sources!$H$36</f>
        <v>2019</v>
      </c>
      <c r="AY289" s="3" t="str">
        <f>Sources!$G$36</f>
        <v>KLIPS</v>
      </c>
      <c r="AZ289" s="3" t="s">
        <v>140</v>
      </c>
    </row>
    <row r="290" spans="2:52" x14ac:dyDescent="0.2">
      <c r="AW290" s="3" t="s">
        <v>173</v>
      </c>
    </row>
  </sheetData>
  <autoFilter ref="A8:CY8" xr:uid="{00000000-0001-0000-0100-000000000000}"/>
  <mergeCells count="1">
    <mergeCell ref="B1:L1"/>
  </mergeCells>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876CE-D0AF-40CD-AD2E-FF71EFFD0C3C}">
  <sheetPr>
    <tabColor rgb="FFC00000"/>
  </sheetPr>
  <dimension ref="A1:CY294"/>
  <sheetViews>
    <sheetView topLeftCell="B1" workbookViewId="0">
      <pane xSplit="2" ySplit="8" topLeftCell="AS59" activePane="bottomRight" state="frozen"/>
      <selection activeCell="B1" sqref="B1"/>
      <selection pane="topRight" activeCell="D1" sqref="D1"/>
      <selection pane="bottomLeft" activeCell="B9" sqref="B9"/>
      <selection pane="bottomRight" activeCell="AW63" sqref="AW63:AW67"/>
    </sheetView>
  </sheetViews>
  <sheetFormatPr defaultColWidth="9.140625" defaultRowHeight="12.75" x14ac:dyDescent="0.2"/>
  <cols>
    <col min="1" max="1" width="3.42578125" style="3" hidden="1" customWidth="1"/>
    <col min="2" max="3" width="24.42578125" style="3" customWidth="1"/>
    <col min="4" max="4" width="10.5703125" style="4" customWidth="1"/>
    <col min="5" max="7" width="10.5703125" style="3" customWidth="1"/>
    <col min="8" max="8" width="2.5703125" style="3" customWidth="1"/>
    <col min="9" max="9" width="11.140625" style="4" customWidth="1"/>
    <col min="10" max="10" width="13.5703125" style="3" customWidth="1"/>
    <col min="11" max="12" width="11.140625" style="3" customWidth="1"/>
    <col min="13" max="13" width="2.42578125" style="3" customWidth="1"/>
    <col min="14" max="14" width="11.140625" style="4" customWidth="1"/>
    <col min="15" max="15" width="13.5703125" style="3" customWidth="1"/>
    <col min="16" max="17" width="11.140625" style="3" customWidth="1"/>
    <col min="18" max="18" width="2" style="3" customWidth="1"/>
    <col min="19" max="19" width="10.5703125" style="4" customWidth="1"/>
    <col min="20" max="22" width="10.5703125" style="3" customWidth="1"/>
    <col min="23" max="23" width="2.5703125" style="3" customWidth="1"/>
    <col min="24" max="24" width="11.140625" style="3" customWidth="1"/>
    <col min="25" max="25" width="13.5703125" style="3" customWidth="1"/>
    <col min="26" max="27" width="11.140625" style="3" customWidth="1"/>
    <col min="28" max="28" width="2.42578125" style="3" customWidth="1"/>
    <col min="29" max="29" width="11.140625" style="4" customWidth="1"/>
    <col min="30" max="30" width="13.5703125" style="3" customWidth="1"/>
    <col min="31" max="32" width="11.140625" style="3" customWidth="1"/>
    <col min="33" max="33" width="2" style="3" customWidth="1"/>
    <col min="34" max="34" width="10.5703125" style="4" customWidth="1"/>
    <col min="35" max="37" width="10.5703125" style="3" customWidth="1"/>
    <col min="38" max="38" width="2.5703125" style="3" customWidth="1"/>
    <col min="39" max="39" width="11.140625" style="4" customWidth="1"/>
    <col min="40" max="40" width="13.5703125" style="3" customWidth="1"/>
    <col min="41" max="42" width="11.140625" style="3" customWidth="1"/>
    <col min="43" max="43" width="2.42578125" style="3" customWidth="1"/>
    <col min="44" max="44" width="11.140625" style="4" customWidth="1"/>
    <col min="45" max="45" width="13.5703125" style="3" customWidth="1"/>
    <col min="46" max="47" width="11.140625" style="3" customWidth="1"/>
    <col min="48" max="48" width="2" style="3" customWidth="1"/>
    <col min="49" max="49" width="23.5703125" style="3" customWidth="1"/>
    <col min="50" max="50" width="6.5703125" style="3" bestFit="1" customWidth="1"/>
    <col min="51" max="51" width="6.7109375" style="3" bestFit="1" customWidth="1"/>
    <col min="52" max="52" width="10.42578125" style="3" bestFit="1" customWidth="1"/>
    <col min="53" max="53" width="2.5703125" style="3" customWidth="1"/>
    <col min="54" max="54" width="11.140625" style="3" customWidth="1"/>
    <col min="55" max="55" width="13.5703125" style="3" customWidth="1"/>
    <col min="56" max="60" width="10.42578125" style="3" customWidth="1"/>
    <col min="61" max="62" width="11.140625" style="3" customWidth="1"/>
    <col min="63" max="63" width="2" style="3" customWidth="1"/>
    <col min="64" max="67" width="10.5703125" style="3" customWidth="1"/>
    <col min="68" max="68" width="2.5703125" style="3" customWidth="1"/>
    <col min="69" max="69" width="11.140625" style="3" customWidth="1"/>
    <col min="70" max="70" width="13.5703125" style="3" customWidth="1"/>
    <col min="71" max="72" width="11.140625" style="3" customWidth="1"/>
    <col min="73" max="73" width="2.42578125" style="3" customWidth="1"/>
    <col min="74" max="74" width="11.140625" style="3" customWidth="1"/>
    <col min="75" max="75" width="13.5703125" style="3" customWidth="1"/>
    <col min="76" max="77" width="11.140625" style="3" customWidth="1"/>
    <col min="78" max="78" width="2" style="3" customWidth="1"/>
    <col min="79" max="82" width="10.5703125" style="3" customWidth="1"/>
    <col min="83" max="83" width="2.5703125" style="3" customWidth="1"/>
    <col min="84" max="84" width="11.140625" style="3" customWidth="1"/>
    <col min="85" max="85" width="13.5703125" style="3" customWidth="1"/>
    <col min="86" max="87" width="11.140625" style="3" customWidth="1"/>
    <col min="88" max="88" width="2.42578125" style="3" customWidth="1"/>
    <col min="89" max="89" width="11.140625" style="3" customWidth="1"/>
    <col min="90" max="90" width="13.5703125" style="3" customWidth="1"/>
    <col min="91" max="92" width="11.140625" style="3" customWidth="1"/>
    <col min="93" max="93" width="2" style="3" customWidth="1"/>
    <col min="94" max="103" width="9.140625" style="3" customWidth="1"/>
    <col min="104" max="16384" width="9.140625" style="3"/>
  </cols>
  <sheetData>
    <row r="1" spans="1:103" ht="43.5" customHeight="1" x14ac:dyDescent="0.3">
      <c r="B1" s="113" t="s">
        <v>23</v>
      </c>
      <c r="C1" s="114"/>
      <c r="D1" s="114"/>
      <c r="E1" s="114"/>
      <c r="F1" s="114"/>
      <c r="G1" s="114"/>
      <c r="H1" s="114"/>
      <c r="I1" s="114"/>
      <c r="J1" s="114"/>
      <c r="K1" s="114"/>
      <c r="L1" s="114"/>
    </row>
    <row r="4" spans="1:103" ht="18.75" x14ac:dyDescent="0.3">
      <c r="B4" s="11">
        <v>1</v>
      </c>
      <c r="C4" s="11">
        <v>2</v>
      </c>
      <c r="D4" s="11">
        <v>3</v>
      </c>
      <c r="E4" s="11">
        <v>4</v>
      </c>
      <c r="F4" s="11">
        <v>5</v>
      </c>
      <c r="G4" s="11">
        <v>6</v>
      </c>
      <c r="H4" s="11"/>
      <c r="I4" s="11">
        <v>7</v>
      </c>
      <c r="J4" s="11">
        <v>8</v>
      </c>
      <c r="K4" s="11">
        <v>9</v>
      </c>
      <c r="L4" s="11">
        <v>10</v>
      </c>
      <c r="M4" s="11"/>
      <c r="N4" s="11">
        <v>11</v>
      </c>
      <c r="O4" s="11">
        <v>12</v>
      </c>
      <c r="P4" s="11">
        <v>13</v>
      </c>
      <c r="Q4" s="11">
        <v>14</v>
      </c>
      <c r="R4" s="11"/>
      <c r="S4" s="11">
        <v>15</v>
      </c>
      <c r="T4" s="11">
        <v>16</v>
      </c>
      <c r="U4" s="11">
        <v>17</v>
      </c>
      <c r="V4" s="11">
        <v>18</v>
      </c>
      <c r="W4" s="11"/>
      <c r="X4" s="11">
        <v>19</v>
      </c>
      <c r="Y4" s="11">
        <v>20</v>
      </c>
      <c r="Z4" s="11">
        <v>21</v>
      </c>
      <c r="AA4" s="11">
        <v>22</v>
      </c>
      <c r="AB4" s="11"/>
      <c r="AC4" s="11">
        <v>23</v>
      </c>
      <c r="AD4" s="11">
        <v>24</v>
      </c>
      <c r="AE4" s="11">
        <v>25</v>
      </c>
      <c r="AF4" s="11">
        <v>26</v>
      </c>
      <c r="AG4" s="11"/>
      <c r="AH4" s="11">
        <v>27</v>
      </c>
      <c r="AI4" s="11">
        <v>28</v>
      </c>
      <c r="AJ4" s="11">
        <v>29</v>
      </c>
      <c r="AK4" s="11">
        <v>30</v>
      </c>
      <c r="AL4" s="11"/>
      <c r="AM4" s="11">
        <v>31</v>
      </c>
      <c r="AN4" s="11">
        <v>32</v>
      </c>
      <c r="AO4" s="11">
        <v>33</v>
      </c>
      <c r="AP4" s="11">
        <v>34</v>
      </c>
      <c r="AQ4" s="11"/>
      <c r="AR4" s="11">
        <v>35</v>
      </c>
      <c r="AS4" s="11">
        <v>36</v>
      </c>
      <c r="AT4" s="11">
        <v>37</v>
      </c>
      <c r="AU4" s="11">
        <v>38</v>
      </c>
      <c r="AV4" s="11"/>
      <c r="AW4" s="11">
        <v>39</v>
      </c>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row>
    <row r="5" spans="1:103" ht="15.75" x14ac:dyDescent="0.25">
      <c r="D5" s="69" t="s">
        <v>12</v>
      </c>
      <c r="S5" s="69"/>
      <c r="AH5" s="69"/>
      <c r="BL5" s="17"/>
      <c r="CA5" s="17"/>
    </row>
    <row r="6" spans="1:103" x14ac:dyDescent="0.2">
      <c r="D6" s="8" t="s">
        <v>16</v>
      </c>
      <c r="E6" s="6"/>
      <c r="F6" s="6"/>
      <c r="G6" s="6"/>
      <c r="H6" s="6"/>
      <c r="I6" s="9"/>
      <c r="J6" s="6"/>
      <c r="K6" s="6"/>
      <c r="L6" s="6"/>
      <c r="M6" s="6"/>
      <c r="N6" s="9"/>
      <c r="O6" s="6"/>
      <c r="P6" s="6"/>
      <c r="Q6" s="6"/>
      <c r="S6" s="8" t="s">
        <v>13</v>
      </c>
      <c r="T6" s="6"/>
      <c r="U6" s="6"/>
      <c r="V6" s="6"/>
      <c r="W6" s="6"/>
      <c r="X6" s="6"/>
      <c r="Y6" s="6"/>
      <c r="Z6" s="6"/>
      <c r="AA6" s="6"/>
      <c r="AB6" s="6"/>
      <c r="AC6" s="9"/>
      <c r="AD6" s="6"/>
      <c r="AE6" s="6"/>
      <c r="AF6" s="6"/>
      <c r="AH6" s="8" t="s">
        <v>14</v>
      </c>
      <c r="AI6" s="6"/>
      <c r="AJ6" s="6"/>
      <c r="AK6" s="6"/>
      <c r="AL6" s="6"/>
      <c r="AM6" s="9"/>
      <c r="AN6" s="6"/>
      <c r="AO6" s="6"/>
      <c r="AP6" s="6"/>
      <c r="AQ6" s="6"/>
      <c r="AR6" s="9"/>
      <c r="AS6" s="6"/>
      <c r="AT6" s="6"/>
      <c r="AU6" s="6"/>
      <c r="AW6" s="6"/>
      <c r="BL6" s="18"/>
      <c r="CA6" s="18"/>
    </row>
    <row r="7" spans="1:103" x14ac:dyDescent="0.2">
      <c r="D7" s="9" t="s">
        <v>0</v>
      </c>
      <c r="E7" s="6"/>
      <c r="F7" s="6"/>
      <c r="G7" s="6"/>
      <c r="I7" s="10" t="s">
        <v>5</v>
      </c>
      <c r="J7" s="7"/>
      <c r="K7" s="7"/>
      <c r="L7" s="7"/>
      <c r="N7" s="10" t="s">
        <v>6</v>
      </c>
      <c r="O7" s="7"/>
      <c r="P7" s="7"/>
      <c r="Q7" s="7"/>
      <c r="S7" s="9" t="s">
        <v>0</v>
      </c>
      <c r="T7" s="6"/>
      <c r="U7" s="6"/>
      <c r="V7" s="6"/>
      <c r="X7" s="10" t="s">
        <v>5</v>
      </c>
      <c r="Y7" s="7"/>
      <c r="Z7" s="7"/>
      <c r="AA7" s="7"/>
      <c r="AC7" s="10" t="s">
        <v>6</v>
      </c>
      <c r="AD7" s="7"/>
      <c r="AE7" s="7"/>
      <c r="AF7" s="7"/>
      <c r="AH7" s="9" t="s">
        <v>0</v>
      </c>
      <c r="AI7" s="6"/>
      <c r="AJ7" s="6"/>
      <c r="AK7" s="6"/>
      <c r="AM7" s="10" t="s">
        <v>5</v>
      </c>
      <c r="AN7" s="7"/>
      <c r="AO7" s="7"/>
      <c r="AP7" s="7"/>
      <c r="AR7" s="10" t="s">
        <v>6</v>
      </c>
      <c r="AS7" s="7"/>
      <c r="AT7" s="7"/>
      <c r="AU7" s="7"/>
      <c r="AW7" s="7"/>
      <c r="BB7" s="4"/>
      <c r="BC7" s="3" t="s">
        <v>167</v>
      </c>
      <c r="BG7" s="4"/>
      <c r="BL7" s="4"/>
      <c r="BQ7" s="4"/>
      <c r="BV7" s="4"/>
      <c r="CA7" s="4"/>
      <c r="CF7" s="4"/>
      <c r="CK7" s="4"/>
    </row>
    <row r="8" spans="1:103" ht="38.25" x14ac:dyDescent="0.2">
      <c r="A8" s="6"/>
      <c r="B8" s="9" t="s">
        <v>7</v>
      </c>
      <c r="C8" s="9" t="s">
        <v>20</v>
      </c>
      <c r="D8" s="65" t="s">
        <v>1</v>
      </c>
      <c r="E8" s="65" t="s">
        <v>2</v>
      </c>
      <c r="F8" s="65" t="s">
        <v>3</v>
      </c>
      <c r="G8" s="65" t="s">
        <v>4</v>
      </c>
      <c r="H8" s="4"/>
      <c r="I8" s="65" t="s">
        <v>1</v>
      </c>
      <c r="J8" s="65" t="s">
        <v>2</v>
      </c>
      <c r="K8" s="65" t="s">
        <v>3</v>
      </c>
      <c r="L8" s="65" t="s">
        <v>4</v>
      </c>
      <c r="M8" s="4"/>
      <c r="N8" s="65" t="s">
        <v>1</v>
      </c>
      <c r="O8" s="65" t="s">
        <v>2</v>
      </c>
      <c r="P8" s="65" t="s">
        <v>3</v>
      </c>
      <c r="Q8" s="65" t="s">
        <v>4</v>
      </c>
      <c r="R8" s="4"/>
      <c r="S8" s="65" t="s">
        <v>1</v>
      </c>
      <c r="T8" s="65" t="s">
        <v>2</v>
      </c>
      <c r="U8" s="65" t="s">
        <v>3</v>
      </c>
      <c r="V8" s="65" t="s">
        <v>4</v>
      </c>
      <c r="W8" s="4"/>
      <c r="X8" s="65" t="s">
        <v>1</v>
      </c>
      <c r="Y8" s="65" t="s">
        <v>2</v>
      </c>
      <c r="Z8" s="65" t="s">
        <v>3</v>
      </c>
      <c r="AA8" s="65" t="s">
        <v>4</v>
      </c>
      <c r="AB8" s="4"/>
      <c r="AC8" s="65" t="s">
        <v>1</v>
      </c>
      <c r="AD8" s="65" t="s">
        <v>2</v>
      </c>
      <c r="AE8" s="65" t="s">
        <v>3</v>
      </c>
      <c r="AF8" s="65" t="s">
        <v>4</v>
      </c>
      <c r="AG8" s="4"/>
      <c r="AH8" s="65" t="s">
        <v>1</v>
      </c>
      <c r="AI8" s="65" t="s">
        <v>2</v>
      </c>
      <c r="AJ8" s="65" t="s">
        <v>3</v>
      </c>
      <c r="AK8" s="65" t="s">
        <v>4</v>
      </c>
      <c r="AL8" s="4"/>
      <c r="AM8" s="65" t="s">
        <v>1</v>
      </c>
      <c r="AN8" s="65" t="s">
        <v>2</v>
      </c>
      <c r="AO8" s="65" t="s">
        <v>3</v>
      </c>
      <c r="AP8" s="65" t="s">
        <v>4</v>
      </c>
      <c r="AQ8" s="4"/>
      <c r="AR8" s="65" t="s">
        <v>1</v>
      </c>
      <c r="AS8" s="65" t="s">
        <v>2</v>
      </c>
      <c r="AT8" s="65" t="s">
        <v>3</v>
      </c>
      <c r="AU8" s="65" t="s">
        <v>4</v>
      </c>
      <c r="AV8" s="4"/>
      <c r="AW8" s="65" t="s">
        <v>35</v>
      </c>
      <c r="AX8" s="16" t="s">
        <v>143</v>
      </c>
      <c r="AY8" s="16" t="s">
        <v>142</v>
      </c>
      <c r="AZ8" s="16" t="s">
        <v>166</v>
      </c>
      <c r="BB8" s="16"/>
      <c r="BC8" s="16" t="s">
        <v>138</v>
      </c>
      <c r="BD8" s="16"/>
      <c r="BE8" s="16"/>
      <c r="BG8" s="16"/>
      <c r="BH8" s="16"/>
      <c r="BI8" s="16"/>
      <c r="BJ8" s="16"/>
      <c r="BL8" s="16"/>
      <c r="BM8" s="16"/>
      <c r="BN8" s="16"/>
      <c r="BO8" s="16"/>
      <c r="BQ8" s="16"/>
      <c r="BR8" s="16"/>
      <c r="BS8" s="16"/>
      <c r="BT8" s="16"/>
      <c r="BV8" s="16"/>
      <c r="BW8" s="16"/>
      <c r="BX8" s="16"/>
      <c r="BY8" s="16"/>
      <c r="CA8" s="16"/>
      <c r="CB8" s="16"/>
      <c r="CC8" s="16"/>
      <c r="CD8" s="16"/>
      <c r="CF8" s="16"/>
      <c r="CG8" s="16"/>
      <c r="CH8" s="16"/>
      <c r="CI8" s="16"/>
      <c r="CK8" s="16"/>
      <c r="CL8" s="16"/>
      <c r="CM8" s="16"/>
      <c r="CN8" s="16"/>
    </row>
    <row r="9" spans="1:103" ht="15" x14ac:dyDescent="0.25">
      <c r="B9" s="44" t="s">
        <v>52</v>
      </c>
      <c r="C9" s="45" t="s">
        <v>1</v>
      </c>
      <c r="D9" s="68">
        <v>2577847</v>
      </c>
      <c r="E9" s="45">
        <v>2045940</v>
      </c>
      <c r="F9" s="45">
        <v>282881</v>
      </c>
      <c r="G9" s="45">
        <v>249025</v>
      </c>
      <c r="H9" s="45"/>
      <c r="I9" s="68">
        <v>1961409</v>
      </c>
      <c r="J9" s="45">
        <v>0</v>
      </c>
      <c r="K9" s="45">
        <v>1952424</v>
      </c>
      <c r="L9" s="45">
        <v>8985</v>
      </c>
      <c r="M9" s="45"/>
      <c r="N9" s="68">
        <v>4539256</v>
      </c>
      <c r="O9" s="45">
        <v>2045940</v>
      </c>
      <c r="P9" s="45">
        <v>2235305</v>
      </c>
      <c r="Q9" s="45">
        <v>258010</v>
      </c>
      <c r="R9" s="45"/>
      <c r="S9" s="68">
        <v>1633291</v>
      </c>
      <c r="T9" s="45">
        <v>1473139</v>
      </c>
      <c r="U9" s="45">
        <v>145196</v>
      </c>
      <c r="V9" s="45">
        <v>14957</v>
      </c>
      <c r="W9" s="45"/>
      <c r="X9" s="45">
        <v>1113903</v>
      </c>
      <c r="Y9" s="45">
        <v>0</v>
      </c>
      <c r="Z9" s="45">
        <v>1110290</v>
      </c>
      <c r="AA9" s="45">
        <v>3613</v>
      </c>
      <c r="AB9" s="45"/>
      <c r="AC9" s="70">
        <v>2747194</v>
      </c>
      <c r="AD9" s="46">
        <v>1473139</v>
      </c>
      <c r="AE9" s="46">
        <v>1255486</v>
      </c>
      <c r="AF9" s="46">
        <v>18570</v>
      </c>
      <c r="AG9" s="45"/>
      <c r="AH9" s="68">
        <v>944555</v>
      </c>
      <c r="AI9" s="45">
        <v>572802</v>
      </c>
      <c r="AJ9" s="45">
        <v>137685</v>
      </c>
      <c r="AK9" s="45">
        <v>234068</v>
      </c>
      <c r="AL9" s="45"/>
      <c r="AM9" s="68">
        <v>847506</v>
      </c>
      <c r="AN9" s="45">
        <v>0</v>
      </c>
      <c r="AO9" s="45">
        <v>842134</v>
      </c>
      <c r="AP9" s="45">
        <v>5372</v>
      </c>
      <c r="AQ9" s="45"/>
      <c r="AR9" s="70">
        <v>1792061</v>
      </c>
      <c r="AS9" s="46">
        <v>572802</v>
      </c>
      <c r="AT9" s="46">
        <v>979819</v>
      </c>
      <c r="AU9" s="46">
        <v>239440</v>
      </c>
      <c r="AV9" s="45"/>
      <c r="AW9" s="45" t="s">
        <v>31</v>
      </c>
      <c r="AX9" s="16"/>
      <c r="AY9" s="16"/>
      <c r="AZ9" s="16"/>
      <c r="BB9" s="16"/>
      <c r="BC9" s="16">
        <v>500000</v>
      </c>
      <c r="BD9" s="16">
        <v>450000</v>
      </c>
      <c r="BE9" s="16">
        <v>0</v>
      </c>
      <c r="BF9" s="3">
        <f t="shared" ref="BF9:BF14" si="0">BC9-BD9</f>
        <v>50000</v>
      </c>
      <c r="BG9" s="16"/>
      <c r="BH9" s="16"/>
      <c r="BI9" s="16"/>
      <c r="BJ9" s="16"/>
      <c r="BL9" s="16"/>
      <c r="BM9" s="16"/>
      <c r="BN9" s="16"/>
      <c r="BO9" s="16"/>
      <c r="BQ9" s="16"/>
      <c r="BR9" s="16"/>
      <c r="BS9" s="16"/>
      <c r="BT9" s="16"/>
      <c r="BV9" s="16"/>
      <c r="BW9" s="16"/>
      <c r="BX9" s="16"/>
      <c r="BY9" s="16"/>
      <c r="CA9" s="16"/>
      <c r="CB9" s="16"/>
      <c r="CC9" s="16"/>
      <c r="CD9" s="16"/>
      <c r="CF9" s="16"/>
      <c r="CG9" s="16"/>
      <c r="CH9" s="16"/>
      <c r="CI9" s="16"/>
      <c r="CK9" s="16"/>
      <c r="CL9" s="16"/>
      <c r="CM9" s="16"/>
      <c r="CN9" s="16"/>
    </row>
    <row r="10" spans="1:103" ht="15" x14ac:dyDescent="0.25">
      <c r="B10" s="44" t="s">
        <v>52</v>
      </c>
      <c r="C10" s="45" t="s">
        <v>8</v>
      </c>
      <c r="D10" s="68">
        <v>769911</v>
      </c>
      <c r="E10" s="45">
        <v>253456</v>
      </c>
      <c r="F10" s="45">
        <v>267430</v>
      </c>
      <c r="G10" s="45">
        <v>249025</v>
      </c>
      <c r="H10" s="45"/>
      <c r="I10" s="68">
        <v>1801092</v>
      </c>
      <c r="J10" s="45">
        <v>0</v>
      </c>
      <c r="K10" s="45">
        <v>1792107</v>
      </c>
      <c r="L10" s="45">
        <v>8985</v>
      </c>
      <c r="M10" s="45"/>
      <c r="N10" s="68">
        <v>2571003</v>
      </c>
      <c r="O10" s="45">
        <v>253456</v>
      </c>
      <c r="P10" s="45">
        <v>2059537</v>
      </c>
      <c r="Q10" s="45">
        <v>258010</v>
      </c>
      <c r="R10" s="45"/>
      <c r="S10" s="68">
        <v>342110</v>
      </c>
      <c r="T10" s="45">
        <v>186339</v>
      </c>
      <c r="U10" s="45">
        <v>140815</v>
      </c>
      <c r="V10" s="45">
        <v>14957</v>
      </c>
      <c r="W10" s="45"/>
      <c r="X10" s="45">
        <v>986020</v>
      </c>
      <c r="Y10" s="45">
        <v>0</v>
      </c>
      <c r="Z10" s="45">
        <v>982406</v>
      </c>
      <c r="AA10" s="45">
        <v>3613</v>
      </c>
      <c r="AB10" s="45"/>
      <c r="AC10" s="70">
        <v>1328130</v>
      </c>
      <c r="AD10" s="46">
        <v>186339</v>
      </c>
      <c r="AE10" s="46">
        <v>1123221</v>
      </c>
      <c r="AF10" s="46">
        <v>18570</v>
      </c>
      <c r="AG10" s="45"/>
      <c r="AH10" s="68">
        <v>427801</v>
      </c>
      <c r="AI10" s="45">
        <v>67117</v>
      </c>
      <c r="AJ10" s="45">
        <v>126615</v>
      </c>
      <c r="AK10" s="45">
        <v>234068</v>
      </c>
      <c r="AL10" s="45"/>
      <c r="AM10" s="68">
        <v>815073</v>
      </c>
      <c r="AN10" s="45">
        <v>0</v>
      </c>
      <c r="AO10" s="45">
        <v>809701</v>
      </c>
      <c r="AP10" s="45">
        <v>5372</v>
      </c>
      <c r="AQ10" s="45"/>
      <c r="AR10" s="70">
        <v>1242874</v>
      </c>
      <c r="AS10" s="46">
        <v>67117</v>
      </c>
      <c r="AT10" s="46">
        <v>936316</v>
      </c>
      <c r="AU10" s="46">
        <v>239440</v>
      </c>
      <c r="AV10" s="45"/>
      <c r="AW10" s="45" t="s">
        <v>31</v>
      </c>
      <c r="AX10" s="16"/>
      <c r="AY10" s="16"/>
      <c r="AZ10" s="16"/>
      <c r="BB10" s="16"/>
      <c r="BC10" s="16">
        <f>S10/S$9*BC9</f>
        <v>104730.26545790063</v>
      </c>
      <c r="BD10" s="16">
        <f>T10/T$9*BD9</f>
        <v>56921.003381215218</v>
      </c>
      <c r="BE10" s="16"/>
      <c r="BF10" s="3">
        <f t="shared" si="0"/>
        <v>47809.262076685416</v>
      </c>
      <c r="BG10" s="16"/>
      <c r="BH10" s="16"/>
      <c r="BI10" s="16"/>
      <c r="BJ10" s="16"/>
      <c r="BL10" s="16"/>
      <c r="BM10" s="16"/>
      <c r="BN10" s="16"/>
      <c r="BO10" s="16"/>
      <c r="BQ10" s="16"/>
      <c r="BR10" s="16"/>
      <c r="BS10" s="16"/>
      <c r="BT10" s="16"/>
      <c r="BV10" s="16"/>
      <c r="BW10" s="16"/>
      <c r="BX10" s="16"/>
      <c r="BY10" s="16"/>
      <c r="CA10" s="16"/>
      <c r="CB10" s="16"/>
      <c r="CC10" s="16"/>
      <c r="CD10" s="16"/>
      <c r="CF10" s="16"/>
      <c r="CG10" s="16"/>
      <c r="CH10" s="16"/>
      <c r="CI10" s="16"/>
      <c r="CK10" s="16"/>
      <c r="CL10" s="16"/>
      <c r="CM10" s="16"/>
      <c r="CN10" s="16"/>
    </row>
    <row r="11" spans="1:103" ht="15" x14ac:dyDescent="0.25">
      <c r="B11" s="44" t="s">
        <v>52</v>
      </c>
      <c r="C11" s="45" t="s">
        <v>9</v>
      </c>
      <c r="D11" s="68">
        <v>77478</v>
      </c>
      <c r="E11" s="45">
        <v>77478</v>
      </c>
      <c r="F11" s="45">
        <v>0</v>
      </c>
      <c r="G11" s="45">
        <v>0</v>
      </c>
      <c r="H11" s="45"/>
      <c r="I11" s="68">
        <v>71091</v>
      </c>
      <c r="J11" s="45">
        <v>0</v>
      </c>
      <c r="K11" s="45">
        <v>71091</v>
      </c>
      <c r="L11" s="45">
        <v>0</v>
      </c>
      <c r="M11" s="45"/>
      <c r="N11" s="68">
        <v>148569</v>
      </c>
      <c r="O11" s="45">
        <v>77478</v>
      </c>
      <c r="P11" s="45">
        <v>71091</v>
      </c>
      <c r="Q11" s="45">
        <v>0</v>
      </c>
      <c r="R11" s="45"/>
      <c r="S11" s="68">
        <v>61555</v>
      </c>
      <c r="T11" s="45">
        <v>61555</v>
      </c>
      <c r="U11" s="45">
        <v>0</v>
      </c>
      <c r="V11" s="45">
        <v>0</v>
      </c>
      <c r="W11" s="45"/>
      <c r="X11" s="45">
        <v>56965</v>
      </c>
      <c r="Y11" s="45">
        <v>0</v>
      </c>
      <c r="Z11" s="45">
        <v>56965</v>
      </c>
      <c r="AA11" s="45">
        <v>0</v>
      </c>
      <c r="AB11" s="45"/>
      <c r="AC11" s="70">
        <v>118520</v>
      </c>
      <c r="AD11" s="46">
        <v>61555</v>
      </c>
      <c r="AE11" s="46">
        <v>56965</v>
      </c>
      <c r="AF11" s="46">
        <v>0</v>
      </c>
      <c r="AG11" s="45"/>
      <c r="AH11" s="68">
        <v>15922</v>
      </c>
      <c r="AI11" s="45">
        <v>15922</v>
      </c>
      <c r="AJ11" s="45">
        <v>0</v>
      </c>
      <c r="AK11" s="45">
        <v>0</v>
      </c>
      <c r="AL11" s="45"/>
      <c r="AM11" s="68">
        <v>14126</v>
      </c>
      <c r="AN11" s="45">
        <v>0</v>
      </c>
      <c r="AO11" s="45">
        <v>14126</v>
      </c>
      <c r="AP11" s="45">
        <v>0</v>
      </c>
      <c r="AQ11" s="45"/>
      <c r="AR11" s="70">
        <v>30048</v>
      </c>
      <c r="AS11" s="46">
        <v>15922</v>
      </c>
      <c r="AT11" s="46">
        <v>14126</v>
      </c>
      <c r="AU11" s="46">
        <v>0</v>
      </c>
      <c r="AV11" s="45"/>
      <c r="AW11" s="45" t="s">
        <v>31</v>
      </c>
      <c r="AX11" s="16"/>
      <c r="AY11" s="16"/>
      <c r="AZ11" s="16"/>
      <c r="BB11" s="16"/>
      <c r="BC11" s="16">
        <f>S11/S$9*BC9</f>
        <v>18843.85574891431</v>
      </c>
      <c r="BD11" s="16">
        <f>T11/T$9*BD9</f>
        <v>18803.215446743314</v>
      </c>
      <c r="BE11" s="16"/>
      <c r="BF11" s="3">
        <f t="shared" si="0"/>
        <v>40.64030217099571</v>
      </c>
      <c r="BG11" s="16"/>
      <c r="BH11" s="16"/>
      <c r="BI11" s="16"/>
      <c r="BJ11" s="16"/>
      <c r="BL11" s="16"/>
      <c r="BM11" s="16"/>
      <c r="BN11" s="16"/>
      <c r="BO11" s="16"/>
      <c r="BQ11" s="16"/>
      <c r="BR11" s="16"/>
      <c r="BS11" s="16"/>
      <c r="BT11" s="16"/>
      <c r="BV11" s="16"/>
      <c r="BW11" s="16"/>
      <c r="BX11" s="16"/>
      <c r="BY11" s="16"/>
      <c r="CA11" s="16"/>
      <c r="CB11" s="16"/>
      <c r="CC11" s="16"/>
      <c r="CD11" s="16"/>
      <c r="CF11" s="16"/>
      <c r="CG11" s="16"/>
      <c r="CH11" s="16"/>
      <c r="CI11" s="16"/>
      <c r="CK11" s="16"/>
      <c r="CL11" s="16"/>
      <c r="CM11" s="16"/>
      <c r="CN11" s="16"/>
    </row>
    <row r="12" spans="1:103" ht="15" x14ac:dyDescent="0.25">
      <c r="B12" s="44" t="s">
        <v>52</v>
      </c>
      <c r="C12" s="45" t="s">
        <v>10</v>
      </c>
      <c r="D12" s="68">
        <v>1648560</v>
      </c>
      <c r="E12" s="45">
        <v>1648560</v>
      </c>
      <c r="F12" s="45">
        <v>0</v>
      </c>
      <c r="G12" s="45">
        <v>0</v>
      </c>
      <c r="H12" s="45"/>
      <c r="I12" s="68">
        <v>89226</v>
      </c>
      <c r="J12" s="45">
        <v>0</v>
      </c>
      <c r="K12" s="45">
        <v>89226</v>
      </c>
      <c r="L12" s="45">
        <v>0</v>
      </c>
      <c r="M12" s="45"/>
      <c r="N12" s="68">
        <v>1737786</v>
      </c>
      <c r="O12" s="45">
        <v>1648560</v>
      </c>
      <c r="P12" s="45">
        <v>89226</v>
      </c>
      <c r="Q12" s="45">
        <v>0</v>
      </c>
      <c r="R12" s="45"/>
      <c r="S12" s="68">
        <v>1202331</v>
      </c>
      <c r="T12" s="45">
        <v>1202331</v>
      </c>
      <c r="U12" s="45">
        <v>0</v>
      </c>
      <c r="V12" s="45">
        <v>0</v>
      </c>
      <c r="W12" s="45"/>
      <c r="X12" s="45">
        <v>70918</v>
      </c>
      <c r="Y12" s="45">
        <v>0</v>
      </c>
      <c r="Z12" s="45">
        <v>70918</v>
      </c>
      <c r="AA12" s="45">
        <v>0</v>
      </c>
      <c r="AB12" s="45"/>
      <c r="AC12" s="70">
        <v>1273249</v>
      </c>
      <c r="AD12" s="46">
        <v>1202331</v>
      </c>
      <c r="AE12" s="46">
        <v>70918</v>
      </c>
      <c r="AF12" s="46">
        <v>0</v>
      </c>
      <c r="AG12" s="45"/>
      <c r="AH12" s="68">
        <v>446229</v>
      </c>
      <c r="AI12" s="45">
        <v>446229</v>
      </c>
      <c r="AJ12" s="45">
        <v>0</v>
      </c>
      <c r="AK12" s="45">
        <v>0</v>
      </c>
      <c r="AL12" s="45"/>
      <c r="AM12" s="68">
        <v>18308</v>
      </c>
      <c r="AN12" s="45">
        <v>0</v>
      </c>
      <c r="AO12" s="45">
        <v>18308</v>
      </c>
      <c r="AP12" s="45">
        <v>0</v>
      </c>
      <c r="AQ12" s="45"/>
      <c r="AR12" s="70">
        <v>464537</v>
      </c>
      <c r="AS12" s="46">
        <v>446229</v>
      </c>
      <c r="AT12" s="46">
        <v>18308</v>
      </c>
      <c r="AU12" s="46">
        <v>0</v>
      </c>
      <c r="AV12" s="45"/>
      <c r="AW12" s="45" t="s">
        <v>31</v>
      </c>
      <c r="AX12" s="16"/>
      <c r="AY12" s="16"/>
      <c r="AZ12" s="16"/>
      <c r="BB12" s="16"/>
      <c r="BC12" s="16">
        <f>S12/S$9*BC9</f>
        <v>368070.04997884639</v>
      </c>
      <c r="BD12" s="16">
        <f>T12/T$9*BD9</f>
        <v>367276.2380196302</v>
      </c>
      <c r="BE12" s="16"/>
      <c r="BF12" s="3">
        <f t="shared" si="0"/>
        <v>793.81195921619656</v>
      </c>
      <c r="BG12" s="16"/>
      <c r="BH12" s="16"/>
      <c r="BI12" s="16"/>
      <c r="BJ12" s="16"/>
      <c r="BL12" s="16"/>
      <c r="BM12" s="16"/>
      <c r="BN12" s="16"/>
      <c r="BO12" s="16"/>
      <c r="BQ12" s="16"/>
      <c r="BR12" s="16"/>
      <c r="BS12" s="16"/>
      <c r="BT12" s="16"/>
      <c r="BV12" s="16"/>
      <c r="BW12" s="16"/>
      <c r="BX12" s="16"/>
      <c r="BY12" s="16"/>
      <c r="CA12" s="16"/>
      <c r="CB12" s="16"/>
      <c r="CC12" s="16"/>
      <c r="CD12" s="16"/>
      <c r="CF12" s="16"/>
      <c r="CG12" s="16"/>
      <c r="CH12" s="16"/>
      <c r="CI12" s="16"/>
      <c r="CK12" s="16"/>
      <c r="CL12" s="16"/>
      <c r="CM12" s="16"/>
      <c r="CN12" s="16"/>
    </row>
    <row r="13" spans="1:103" ht="15" x14ac:dyDescent="0.25">
      <c r="B13" s="44" t="s">
        <v>52</v>
      </c>
      <c r="C13" s="45" t="s">
        <v>11</v>
      </c>
      <c r="D13" s="68">
        <v>81898</v>
      </c>
      <c r="E13" s="45">
        <v>66447</v>
      </c>
      <c r="F13" s="45">
        <v>15451</v>
      </c>
      <c r="G13" s="45">
        <v>0</v>
      </c>
      <c r="H13" s="45"/>
      <c r="I13" s="68">
        <v>0</v>
      </c>
      <c r="J13" s="45">
        <v>0</v>
      </c>
      <c r="K13" s="45">
        <v>0</v>
      </c>
      <c r="L13" s="45">
        <v>0</v>
      </c>
      <c r="M13" s="45"/>
      <c r="N13" s="68">
        <v>81898</v>
      </c>
      <c r="O13" s="45">
        <v>66447</v>
      </c>
      <c r="P13" s="45">
        <v>15451</v>
      </c>
      <c r="Q13" s="45">
        <v>0</v>
      </c>
      <c r="R13" s="45"/>
      <c r="S13" s="68">
        <v>27295</v>
      </c>
      <c r="T13" s="45">
        <v>22913</v>
      </c>
      <c r="U13" s="45">
        <v>4381</v>
      </c>
      <c r="V13" s="45">
        <v>0</v>
      </c>
      <c r="W13" s="45"/>
      <c r="X13" s="45">
        <v>0</v>
      </c>
      <c r="Y13" s="45">
        <v>0</v>
      </c>
      <c r="Z13" s="45">
        <v>0</v>
      </c>
      <c r="AA13" s="45">
        <v>0</v>
      </c>
      <c r="AB13" s="45"/>
      <c r="AC13" s="70">
        <v>27295</v>
      </c>
      <c r="AD13" s="46">
        <v>22913</v>
      </c>
      <c r="AE13" s="46">
        <v>4381</v>
      </c>
      <c r="AF13" s="46">
        <v>0</v>
      </c>
      <c r="AG13" s="45"/>
      <c r="AH13" s="68">
        <v>54603</v>
      </c>
      <c r="AI13" s="45">
        <v>43533</v>
      </c>
      <c r="AJ13" s="45">
        <v>11070</v>
      </c>
      <c r="AK13" s="45">
        <v>0</v>
      </c>
      <c r="AL13" s="45"/>
      <c r="AM13" s="68">
        <v>0</v>
      </c>
      <c r="AN13" s="45">
        <v>0</v>
      </c>
      <c r="AO13" s="45">
        <v>0</v>
      </c>
      <c r="AP13" s="45">
        <v>0</v>
      </c>
      <c r="AQ13" s="45"/>
      <c r="AR13" s="70">
        <v>54603</v>
      </c>
      <c r="AS13" s="46">
        <v>43533</v>
      </c>
      <c r="AT13" s="46">
        <v>11070</v>
      </c>
      <c r="AU13" s="46">
        <v>0</v>
      </c>
      <c r="AV13" s="45"/>
      <c r="AW13" s="45" t="s">
        <v>31</v>
      </c>
      <c r="AX13" s="16"/>
      <c r="AY13" s="16"/>
      <c r="AZ13" s="16"/>
      <c r="BB13" s="16"/>
      <c r="BC13" s="16">
        <f>S13/S$9*BC9</f>
        <v>8355.828814338658</v>
      </c>
      <c r="BD13" s="16">
        <f>T13/T$9*BD9</f>
        <v>6999.2376822553742</v>
      </c>
      <c r="BE13" s="16"/>
      <c r="BF13" s="3">
        <f t="shared" si="0"/>
        <v>1356.5911320832838</v>
      </c>
      <c r="BG13" s="16"/>
      <c r="BH13" s="16"/>
      <c r="BI13" s="16"/>
      <c r="BJ13" s="16"/>
      <c r="BL13" s="16"/>
      <c r="BM13" s="16"/>
      <c r="BN13" s="16"/>
      <c r="BO13" s="16"/>
      <c r="BQ13" s="16"/>
      <c r="BR13" s="16"/>
      <c r="BS13" s="16"/>
      <c r="BT13" s="16"/>
      <c r="BV13" s="16"/>
      <c r="BW13" s="16"/>
      <c r="BX13" s="16"/>
      <c r="BY13" s="16"/>
      <c r="CA13" s="16"/>
      <c r="CB13" s="16"/>
      <c r="CC13" s="16"/>
      <c r="CD13" s="16"/>
      <c r="CF13" s="16"/>
      <c r="CG13" s="16"/>
      <c r="CH13" s="16"/>
      <c r="CI13" s="16"/>
      <c r="CK13" s="16"/>
      <c r="CL13" s="16"/>
      <c r="CM13" s="16"/>
      <c r="CN13" s="16"/>
    </row>
    <row r="14" spans="1:103" x14ac:dyDescent="0.2">
      <c r="I14" s="38"/>
      <c r="J14" s="16"/>
      <c r="K14" s="16"/>
      <c r="L14" s="16"/>
      <c r="N14" s="38"/>
      <c r="O14" s="16"/>
      <c r="P14" s="16"/>
      <c r="Q14" s="16"/>
      <c r="S14" s="38"/>
      <c r="T14" s="16"/>
      <c r="U14" s="16"/>
      <c r="V14" s="16"/>
      <c r="X14" s="16"/>
      <c r="Y14" s="16"/>
      <c r="Z14" s="16"/>
      <c r="AA14" s="16"/>
      <c r="AC14" s="38"/>
      <c r="AD14" s="16"/>
      <c r="AE14" s="16"/>
      <c r="AF14" s="16"/>
      <c r="AH14" s="38"/>
      <c r="AI14" s="16"/>
      <c r="AJ14" s="16"/>
      <c r="AK14" s="16"/>
      <c r="AM14" s="38"/>
      <c r="AN14" s="16"/>
      <c r="AO14" s="16"/>
      <c r="AP14" s="16"/>
      <c r="AR14" s="38"/>
      <c r="AS14" s="16"/>
      <c r="AT14" s="16"/>
      <c r="AU14" s="16"/>
      <c r="BC14" s="3">
        <f>SUM(BC10:BC13)</f>
        <v>500000</v>
      </c>
      <c r="BD14" s="3">
        <f>SUM(BD10:BD13)</f>
        <v>449999.69452984416</v>
      </c>
      <c r="BF14" s="3">
        <f t="shared" si="0"/>
        <v>50000.305470155843</v>
      </c>
    </row>
    <row r="15" spans="1:103" x14ac:dyDescent="0.2">
      <c r="A15" s="3">
        <v>5</v>
      </c>
      <c r="B15" s="3" t="s">
        <v>106</v>
      </c>
      <c r="C15" s="3" t="s">
        <v>1</v>
      </c>
      <c r="D15" s="4">
        <v>4752107</v>
      </c>
      <c r="E15" s="3">
        <v>3773476</v>
      </c>
      <c r="F15" s="3">
        <v>583257</v>
      </c>
      <c r="G15" s="3">
        <v>395374</v>
      </c>
      <c r="I15" s="38">
        <v>1012967</v>
      </c>
      <c r="J15" s="16">
        <v>2963</v>
      </c>
      <c r="K15" s="16">
        <v>1010004</v>
      </c>
      <c r="L15" s="16">
        <v>0</v>
      </c>
      <c r="N15" s="38">
        <v>5765074</v>
      </c>
      <c r="O15" s="16">
        <v>3776439</v>
      </c>
      <c r="P15" s="16">
        <v>1593261</v>
      </c>
      <c r="Q15" s="16">
        <v>395374</v>
      </c>
      <c r="S15" s="38">
        <v>3616570</v>
      </c>
      <c r="T15" s="16">
        <v>2866087</v>
      </c>
      <c r="U15" s="16">
        <v>535181</v>
      </c>
      <c r="V15" s="16">
        <v>215302</v>
      </c>
      <c r="X15" s="16">
        <v>966748</v>
      </c>
      <c r="Y15" s="16">
        <v>2963</v>
      </c>
      <c r="Z15" s="16">
        <v>963785</v>
      </c>
      <c r="AA15" s="16">
        <v>0</v>
      </c>
      <c r="AC15" s="38">
        <v>4583318</v>
      </c>
      <c r="AD15" s="16">
        <v>2869050</v>
      </c>
      <c r="AE15" s="16">
        <v>1498966</v>
      </c>
      <c r="AF15" s="16">
        <v>215302</v>
      </c>
      <c r="AH15" s="38">
        <v>1135537</v>
      </c>
      <c r="AI15" s="16">
        <v>907389</v>
      </c>
      <c r="AJ15" s="16">
        <v>48076</v>
      </c>
      <c r="AK15" s="16">
        <v>180072</v>
      </c>
      <c r="AM15" s="38">
        <v>46219</v>
      </c>
      <c r="AN15" s="16">
        <v>0</v>
      </c>
      <c r="AO15" s="16">
        <v>46219</v>
      </c>
      <c r="AP15" s="16">
        <v>0</v>
      </c>
      <c r="AR15" s="38">
        <v>1181756</v>
      </c>
      <c r="AS15" s="16">
        <v>907389</v>
      </c>
      <c r="AT15" s="16">
        <v>94295</v>
      </c>
      <c r="AU15" s="16">
        <v>180072</v>
      </c>
      <c r="AW15" s="3" t="s">
        <v>133</v>
      </c>
      <c r="AX15" s="94">
        <f>Sources!$H$3</f>
        <v>2021</v>
      </c>
      <c r="AY15" s="94" t="str">
        <f>Sources!$G$3</f>
        <v>LFS</v>
      </c>
      <c r="AZ15" s="94" t="str">
        <f>Sources!$E$2</f>
        <v>13e</v>
      </c>
    </row>
    <row r="16" spans="1:103" x14ac:dyDescent="0.2">
      <c r="B16" s="3" t="s">
        <v>106</v>
      </c>
      <c r="C16" s="3" t="s">
        <v>8</v>
      </c>
      <c r="D16" s="4">
        <v>1088087</v>
      </c>
      <c r="E16" s="3">
        <v>444308</v>
      </c>
      <c r="F16" s="3">
        <v>544986</v>
      </c>
      <c r="G16" s="3">
        <v>98793</v>
      </c>
      <c r="I16" s="38">
        <v>503847</v>
      </c>
      <c r="J16" s="16">
        <v>2963</v>
      </c>
      <c r="K16" s="16">
        <v>500884</v>
      </c>
      <c r="L16" s="16">
        <v>0</v>
      </c>
      <c r="N16" s="38">
        <v>1591934</v>
      </c>
      <c r="O16" s="16">
        <v>447271</v>
      </c>
      <c r="P16" s="16">
        <v>1045870</v>
      </c>
      <c r="Q16" s="16">
        <v>98793</v>
      </c>
      <c r="S16" s="38">
        <v>1025529</v>
      </c>
      <c r="T16" s="16">
        <v>431153</v>
      </c>
      <c r="U16" s="16">
        <v>510470</v>
      </c>
      <c r="V16" s="16">
        <v>83906</v>
      </c>
      <c r="X16" s="16">
        <v>471498</v>
      </c>
      <c r="Y16" s="16">
        <v>2963</v>
      </c>
      <c r="Z16" s="16">
        <v>468535</v>
      </c>
      <c r="AA16" s="16">
        <v>0</v>
      </c>
      <c r="AC16" s="38">
        <v>1497027</v>
      </c>
      <c r="AD16" s="16">
        <v>434116</v>
      </c>
      <c r="AE16" s="16">
        <v>979005</v>
      </c>
      <c r="AF16" s="16">
        <v>83906</v>
      </c>
      <c r="AH16" s="38">
        <v>62558</v>
      </c>
      <c r="AI16" s="16">
        <v>13155</v>
      </c>
      <c r="AJ16" s="16">
        <v>34516</v>
      </c>
      <c r="AK16" s="16">
        <v>14887</v>
      </c>
      <c r="AM16" s="38">
        <v>32349</v>
      </c>
      <c r="AN16" s="16">
        <v>0</v>
      </c>
      <c r="AO16" s="16">
        <v>32349</v>
      </c>
      <c r="AP16" s="16">
        <v>0</v>
      </c>
      <c r="AR16" s="38">
        <v>94907</v>
      </c>
      <c r="AS16" s="16">
        <v>13155</v>
      </c>
      <c r="AT16" s="16">
        <v>66865</v>
      </c>
      <c r="AU16" s="16">
        <v>14887</v>
      </c>
      <c r="AW16" s="3" t="s">
        <v>133</v>
      </c>
      <c r="AX16" s="94">
        <f>Sources!$H$3</f>
        <v>2021</v>
      </c>
      <c r="AY16" s="94" t="str">
        <f>Sources!$G$3</f>
        <v>LFS</v>
      </c>
      <c r="AZ16" s="94" t="str">
        <f>Sources!$E$2</f>
        <v>13e</v>
      </c>
    </row>
    <row r="17" spans="1:92" x14ac:dyDescent="0.2">
      <c r="A17" s="3">
        <v>1</v>
      </c>
      <c r="B17" s="3" t="s">
        <v>106</v>
      </c>
      <c r="C17" s="3" t="s">
        <v>107</v>
      </c>
      <c r="D17" s="4">
        <v>112001</v>
      </c>
      <c r="E17" s="3">
        <v>105814</v>
      </c>
      <c r="F17" s="3">
        <v>0</v>
      </c>
      <c r="G17" s="3">
        <v>6187</v>
      </c>
      <c r="I17" s="38">
        <v>148553</v>
      </c>
      <c r="J17" s="16">
        <v>0</v>
      </c>
      <c r="K17" s="16">
        <v>148553</v>
      </c>
      <c r="L17" s="16">
        <v>0</v>
      </c>
      <c r="N17" s="38">
        <v>260554</v>
      </c>
      <c r="O17" s="16">
        <v>105814</v>
      </c>
      <c r="P17" s="16">
        <v>148553</v>
      </c>
      <c r="Q17" s="16">
        <v>6187</v>
      </c>
      <c r="S17" s="38">
        <v>107471</v>
      </c>
      <c r="T17" s="16">
        <v>102673</v>
      </c>
      <c r="U17" s="16">
        <v>0</v>
      </c>
      <c r="V17" s="16">
        <v>4798</v>
      </c>
      <c r="X17" s="16">
        <v>145445</v>
      </c>
      <c r="Y17" s="16">
        <v>0</v>
      </c>
      <c r="Z17" s="16">
        <v>145445</v>
      </c>
      <c r="AA17" s="16">
        <v>0</v>
      </c>
      <c r="AC17" s="38">
        <v>252916</v>
      </c>
      <c r="AD17" s="16">
        <v>102673</v>
      </c>
      <c r="AE17" s="16">
        <v>145445</v>
      </c>
      <c r="AF17" s="16">
        <v>4798</v>
      </c>
      <c r="AH17" s="38">
        <v>4530</v>
      </c>
      <c r="AI17" s="16">
        <v>3141</v>
      </c>
      <c r="AJ17" s="16">
        <v>0</v>
      </c>
      <c r="AK17" s="16">
        <v>1389</v>
      </c>
      <c r="AM17" s="38">
        <v>3108</v>
      </c>
      <c r="AN17" s="16">
        <v>0</v>
      </c>
      <c r="AO17" s="16">
        <v>3108</v>
      </c>
      <c r="AP17" s="16">
        <v>0</v>
      </c>
      <c r="AR17" s="38">
        <v>7638</v>
      </c>
      <c r="AS17" s="16">
        <v>3141</v>
      </c>
      <c r="AT17" s="16">
        <v>3108</v>
      </c>
      <c r="AU17" s="16">
        <v>1389</v>
      </c>
      <c r="AW17" s="3" t="s">
        <v>133</v>
      </c>
      <c r="AX17" s="94">
        <f>Sources!$H$3</f>
        <v>2021</v>
      </c>
      <c r="AY17" s="94" t="str">
        <f>Sources!$G$3</f>
        <v>LFS</v>
      </c>
      <c r="AZ17" s="94" t="str">
        <f>Sources!$E$2</f>
        <v>13e</v>
      </c>
    </row>
    <row r="18" spans="1:92" x14ac:dyDescent="0.2">
      <c r="A18" s="3">
        <v>2</v>
      </c>
      <c r="B18" s="3" t="s">
        <v>106</v>
      </c>
      <c r="C18" s="3" t="s">
        <v>10</v>
      </c>
      <c r="D18" s="4">
        <v>3268949</v>
      </c>
      <c r="E18" s="3">
        <v>3102258</v>
      </c>
      <c r="F18" s="3">
        <v>0</v>
      </c>
      <c r="G18" s="3">
        <v>166691</v>
      </c>
      <c r="I18" s="38">
        <v>360567</v>
      </c>
      <c r="J18" s="16">
        <v>0</v>
      </c>
      <c r="K18" s="16">
        <v>360567</v>
      </c>
      <c r="L18" s="16">
        <v>0</v>
      </c>
      <c r="N18" s="38">
        <v>3629516</v>
      </c>
      <c r="O18" s="16">
        <v>3102258</v>
      </c>
      <c r="P18" s="16">
        <v>360567</v>
      </c>
      <c r="Q18" s="16">
        <v>166691</v>
      </c>
      <c r="S18" s="38">
        <v>2324365</v>
      </c>
      <c r="T18" s="16">
        <v>2246643</v>
      </c>
      <c r="U18" s="16">
        <v>0</v>
      </c>
      <c r="V18" s="16">
        <v>77722</v>
      </c>
      <c r="X18" s="16">
        <v>349805</v>
      </c>
      <c r="Y18" s="16">
        <v>0</v>
      </c>
      <c r="Z18" s="16">
        <v>349805</v>
      </c>
      <c r="AA18" s="16">
        <v>0</v>
      </c>
      <c r="AC18" s="38">
        <v>2674170</v>
      </c>
      <c r="AD18" s="16">
        <v>2246643</v>
      </c>
      <c r="AE18" s="16">
        <v>349805</v>
      </c>
      <c r="AF18" s="16">
        <v>77722</v>
      </c>
      <c r="AH18" s="38">
        <v>944584</v>
      </c>
      <c r="AI18" s="16">
        <v>855615</v>
      </c>
      <c r="AJ18" s="16">
        <v>0</v>
      </c>
      <c r="AK18" s="16">
        <v>88969</v>
      </c>
      <c r="AM18" s="38">
        <v>10762</v>
      </c>
      <c r="AN18" s="16">
        <v>0</v>
      </c>
      <c r="AO18" s="16">
        <v>10762</v>
      </c>
      <c r="AP18" s="16">
        <v>0</v>
      </c>
      <c r="AR18" s="38">
        <v>955346</v>
      </c>
      <c r="AS18" s="16">
        <v>855615</v>
      </c>
      <c r="AT18" s="16">
        <v>10762</v>
      </c>
      <c r="AU18" s="16">
        <v>88969</v>
      </c>
      <c r="AW18" s="3" t="s">
        <v>133</v>
      </c>
      <c r="AX18" s="94">
        <f>Sources!$H$3</f>
        <v>2021</v>
      </c>
      <c r="AY18" s="94" t="str">
        <f>Sources!$G$3</f>
        <v>LFS</v>
      </c>
      <c r="AZ18" s="94" t="str">
        <f>Sources!$E$2</f>
        <v>13e</v>
      </c>
    </row>
    <row r="19" spans="1:92" x14ac:dyDescent="0.2">
      <c r="A19" s="3">
        <v>3</v>
      </c>
      <c r="B19" s="3" t="s">
        <v>106</v>
      </c>
      <c r="C19" s="3" t="s">
        <v>11</v>
      </c>
      <c r="D19" s="4">
        <v>283070</v>
      </c>
      <c r="E19" s="3">
        <v>121096</v>
      </c>
      <c r="F19" s="3">
        <v>38271</v>
      </c>
      <c r="G19" s="3">
        <v>123703</v>
      </c>
      <c r="I19" s="38">
        <v>0</v>
      </c>
      <c r="J19" s="16">
        <v>0</v>
      </c>
      <c r="K19" s="16">
        <v>0</v>
      </c>
      <c r="L19" s="16">
        <v>0</v>
      </c>
      <c r="N19" s="38">
        <v>283070</v>
      </c>
      <c r="O19" s="16">
        <v>121096</v>
      </c>
      <c r="P19" s="16">
        <v>38271</v>
      </c>
      <c r="Q19" s="16">
        <v>123703</v>
      </c>
      <c r="S19" s="38">
        <v>159205</v>
      </c>
      <c r="T19" s="16">
        <v>85618</v>
      </c>
      <c r="U19" s="16">
        <v>24711</v>
      </c>
      <c r="V19" s="16">
        <v>48876</v>
      </c>
      <c r="X19" s="16">
        <v>0</v>
      </c>
      <c r="Y19" s="16">
        <v>0</v>
      </c>
      <c r="Z19" s="16">
        <v>0</v>
      </c>
      <c r="AA19" s="16">
        <v>0</v>
      </c>
      <c r="AC19" s="38">
        <v>159205</v>
      </c>
      <c r="AD19" s="16">
        <v>85618</v>
      </c>
      <c r="AE19" s="16">
        <v>24711</v>
      </c>
      <c r="AF19" s="16">
        <v>48876</v>
      </c>
      <c r="AH19" s="38">
        <v>123865</v>
      </c>
      <c r="AI19" s="16">
        <v>35478</v>
      </c>
      <c r="AJ19" s="16">
        <v>13560</v>
      </c>
      <c r="AK19" s="16">
        <v>74827</v>
      </c>
      <c r="AM19" s="38">
        <v>0</v>
      </c>
      <c r="AN19" s="16">
        <v>0</v>
      </c>
      <c r="AO19" s="16">
        <v>0</v>
      </c>
      <c r="AP19" s="16">
        <v>0</v>
      </c>
      <c r="AR19" s="38">
        <v>123865</v>
      </c>
      <c r="AS19" s="16">
        <v>35478</v>
      </c>
      <c r="AT19" s="16">
        <v>13560</v>
      </c>
      <c r="AU19" s="16">
        <v>74827</v>
      </c>
      <c r="AW19" s="3" t="s">
        <v>133</v>
      </c>
      <c r="AX19" s="94">
        <f>Sources!$H$3</f>
        <v>2021</v>
      </c>
      <c r="AY19" s="94" t="str">
        <f>Sources!$G$3</f>
        <v>LFS</v>
      </c>
      <c r="AZ19" s="94" t="str">
        <f>Sources!$E$2</f>
        <v>13e</v>
      </c>
    </row>
    <row r="20" spans="1:92" x14ac:dyDescent="0.2">
      <c r="I20" s="38"/>
      <c r="J20" s="16"/>
      <c r="K20" s="16"/>
      <c r="L20" s="16"/>
      <c r="N20" s="38"/>
      <c r="O20" s="16"/>
      <c r="P20" s="16"/>
      <c r="Q20" s="16"/>
      <c r="S20" s="38"/>
      <c r="T20" s="16"/>
      <c r="U20" s="16"/>
      <c r="V20" s="16"/>
      <c r="X20" s="16"/>
      <c r="Y20" s="16"/>
      <c r="Z20" s="16"/>
      <c r="AA20" s="16"/>
      <c r="AC20" s="38"/>
      <c r="AD20" s="16"/>
      <c r="AE20" s="16"/>
      <c r="AF20" s="16"/>
      <c r="AH20" s="38"/>
      <c r="AI20" s="16"/>
      <c r="AJ20" s="16"/>
      <c r="AK20" s="16"/>
      <c r="AM20" s="38"/>
      <c r="AN20" s="16"/>
      <c r="AO20" s="16"/>
      <c r="AP20" s="16"/>
      <c r="AR20" s="38"/>
      <c r="AS20" s="16"/>
      <c r="AT20" s="16"/>
      <c r="AU20" s="16"/>
      <c r="AX20" s="94"/>
      <c r="AY20" s="94"/>
      <c r="AZ20" s="94"/>
    </row>
    <row r="21" spans="1:92" x14ac:dyDescent="0.2">
      <c r="A21" s="3">
        <v>4</v>
      </c>
      <c r="B21" s="3" t="s">
        <v>106</v>
      </c>
      <c r="C21" s="3" t="s">
        <v>1</v>
      </c>
      <c r="D21" s="4">
        <v>2894412</v>
      </c>
      <c r="E21" s="3">
        <v>1916813</v>
      </c>
      <c r="F21" s="3">
        <v>582963</v>
      </c>
      <c r="G21" s="3">
        <v>394636</v>
      </c>
      <c r="I21" s="38">
        <v>1012967</v>
      </c>
      <c r="J21" s="16">
        <v>6508</v>
      </c>
      <c r="K21" s="16">
        <v>1006459</v>
      </c>
      <c r="L21" s="16">
        <v>0</v>
      </c>
      <c r="N21" s="38">
        <v>3907379</v>
      </c>
      <c r="O21" s="16">
        <v>1923321</v>
      </c>
      <c r="P21" s="16">
        <v>1589422</v>
      </c>
      <c r="Q21" s="16">
        <v>394636</v>
      </c>
      <c r="S21" s="38">
        <v>2400291</v>
      </c>
      <c r="T21" s="16">
        <v>1650102</v>
      </c>
      <c r="U21" s="16">
        <v>534887</v>
      </c>
      <c r="V21" s="16">
        <v>215302</v>
      </c>
      <c r="X21" s="16">
        <v>966748</v>
      </c>
      <c r="Y21" s="16">
        <v>6508</v>
      </c>
      <c r="Z21" s="16">
        <v>960240</v>
      </c>
      <c r="AA21" s="16">
        <v>0</v>
      </c>
      <c r="AC21" s="38">
        <v>3367039</v>
      </c>
      <c r="AD21" s="16">
        <v>1656610</v>
      </c>
      <c r="AE21" s="16">
        <v>1495127</v>
      </c>
      <c r="AF21" s="16">
        <v>215302</v>
      </c>
      <c r="AH21" s="38">
        <v>494121</v>
      </c>
      <c r="AI21" s="16">
        <v>266711</v>
      </c>
      <c r="AJ21" s="16">
        <v>48076</v>
      </c>
      <c r="AK21" s="16">
        <v>179334</v>
      </c>
      <c r="AM21" s="38">
        <v>46219</v>
      </c>
      <c r="AN21" s="16">
        <v>0</v>
      </c>
      <c r="AO21" s="16">
        <v>46219</v>
      </c>
      <c r="AP21" s="16">
        <v>0</v>
      </c>
      <c r="AR21" s="38">
        <v>540340</v>
      </c>
      <c r="AS21" s="16">
        <v>266711</v>
      </c>
      <c r="AT21" s="16">
        <v>94295</v>
      </c>
      <c r="AU21" s="16">
        <v>179334</v>
      </c>
      <c r="AW21" s="3" t="s">
        <v>133</v>
      </c>
      <c r="AX21" s="94">
        <f>Sources!$H$3</f>
        <v>2021</v>
      </c>
      <c r="AY21" s="94" t="str">
        <f>Sources!$G$3</f>
        <v>LFS</v>
      </c>
      <c r="AZ21" s="94" t="s">
        <v>141</v>
      </c>
    </row>
    <row r="22" spans="1:92" x14ac:dyDescent="0.2">
      <c r="A22" s="3">
        <v>5</v>
      </c>
      <c r="B22" s="3" t="s">
        <v>106</v>
      </c>
      <c r="C22" s="3" t="s">
        <v>8</v>
      </c>
      <c r="D22" s="4">
        <v>1087105</v>
      </c>
      <c r="E22" s="3">
        <v>443620</v>
      </c>
      <c r="F22" s="3">
        <v>544692</v>
      </c>
      <c r="G22" s="3">
        <v>98793</v>
      </c>
      <c r="I22" s="38">
        <v>503847</v>
      </c>
      <c r="J22" s="16">
        <v>6508</v>
      </c>
      <c r="K22" s="16">
        <v>497339</v>
      </c>
      <c r="L22" s="16">
        <v>0</v>
      </c>
      <c r="N22" s="38">
        <v>1590952</v>
      </c>
      <c r="O22" s="16">
        <v>450128</v>
      </c>
      <c r="P22" s="16">
        <v>1042031</v>
      </c>
      <c r="Q22" s="16">
        <v>98793</v>
      </c>
      <c r="S22" s="38">
        <v>1024547</v>
      </c>
      <c r="T22" s="16">
        <v>430465</v>
      </c>
      <c r="U22" s="16">
        <v>510176</v>
      </c>
      <c r="V22" s="16">
        <v>83906</v>
      </c>
      <c r="X22" s="16">
        <v>471498</v>
      </c>
      <c r="Y22" s="16">
        <v>6508</v>
      </c>
      <c r="Z22" s="16">
        <v>464990</v>
      </c>
      <c r="AA22" s="16">
        <v>0</v>
      </c>
      <c r="AC22" s="38">
        <v>1496045</v>
      </c>
      <c r="AD22" s="16">
        <v>436973</v>
      </c>
      <c r="AE22" s="16">
        <v>975166</v>
      </c>
      <c r="AF22" s="16">
        <v>83906</v>
      </c>
      <c r="AH22" s="38">
        <v>62558</v>
      </c>
      <c r="AI22" s="16">
        <v>13155</v>
      </c>
      <c r="AJ22" s="16">
        <v>34516</v>
      </c>
      <c r="AK22" s="16">
        <v>14887</v>
      </c>
      <c r="AM22" s="38">
        <v>32349</v>
      </c>
      <c r="AN22" s="16">
        <v>0</v>
      </c>
      <c r="AO22" s="16">
        <v>32349</v>
      </c>
      <c r="AP22" s="16">
        <v>0</v>
      </c>
      <c r="AR22" s="38">
        <v>94907</v>
      </c>
      <c r="AS22" s="16">
        <v>13155</v>
      </c>
      <c r="AT22" s="16">
        <v>66865</v>
      </c>
      <c r="AU22" s="16">
        <v>14887</v>
      </c>
      <c r="AW22" s="3" t="s">
        <v>133</v>
      </c>
      <c r="AX22" s="94">
        <f>Sources!$H$3</f>
        <v>2021</v>
      </c>
      <c r="AY22" s="94" t="str">
        <f>Sources!$G$3</f>
        <v>LFS</v>
      </c>
      <c r="AZ22" s="94" t="s">
        <v>141</v>
      </c>
    </row>
    <row r="23" spans="1:92" x14ac:dyDescent="0.2">
      <c r="B23" s="3" t="s">
        <v>106</v>
      </c>
      <c r="C23" s="3" t="s">
        <v>107</v>
      </c>
      <c r="D23" s="4">
        <v>112001</v>
      </c>
      <c r="E23" s="3">
        <v>105814</v>
      </c>
      <c r="F23" s="3">
        <v>0</v>
      </c>
      <c r="G23" s="3">
        <v>6187</v>
      </c>
      <c r="I23" s="38">
        <v>148553</v>
      </c>
      <c r="J23" s="16">
        <v>0</v>
      </c>
      <c r="K23" s="16">
        <v>148553</v>
      </c>
      <c r="L23" s="16">
        <v>0</v>
      </c>
      <c r="N23" s="38">
        <v>260554</v>
      </c>
      <c r="O23" s="16">
        <v>105814</v>
      </c>
      <c r="P23" s="16">
        <v>148553</v>
      </c>
      <c r="Q23" s="16">
        <v>6187</v>
      </c>
      <c r="S23" s="38">
        <v>107471</v>
      </c>
      <c r="T23" s="16">
        <v>102673</v>
      </c>
      <c r="U23" s="16">
        <v>0</v>
      </c>
      <c r="V23" s="16">
        <v>4798</v>
      </c>
      <c r="X23" s="16">
        <v>145445</v>
      </c>
      <c r="Y23" s="16">
        <v>0</v>
      </c>
      <c r="Z23" s="16">
        <v>145445</v>
      </c>
      <c r="AA23" s="16">
        <v>0</v>
      </c>
      <c r="AC23" s="38">
        <v>252916</v>
      </c>
      <c r="AD23" s="16">
        <v>102673</v>
      </c>
      <c r="AE23" s="16">
        <v>145445</v>
      </c>
      <c r="AF23" s="16">
        <v>4798</v>
      </c>
      <c r="AH23" s="38">
        <v>4530</v>
      </c>
      <c r="AI23" s="16">
        <v>3141</v>
      </c>
      <c r="AJ23" s="16">
        <v>0</v>
      </c>
      <c r="AK23" s="16">
        <v>1389</v>
      </c>
      <c r="AM23" s="38">
        <v>3108</v>
      </c>
      <c r="AN23" s="16">
        <v>0</v>
      </c>
      <c r="AO23" s="16">
        <v>3108</v>
      </c>
      <c r="AP23" s="16">
        <v>0</v>
      </c>
      <c r="AR23" s="38">
        <v>7638</v>
      </c>
      <c r="AS23" s="16">
        <v>3141</v>
      </c>
      <c r="AT23" s="16">
        <v>3108</v>
      </c>
      <c r="AU23" s="16">
        <v>1389</v>
      </c>
      <c r="AW23" s="3" t="s">
        <v>133</v>
      </c>
      <c r="AX23" s="94">
        <f>Sources!$H$3</f>
        <v>2021</v>
      </c>
      <c r="AY23" s="94" t="str">
        <f>Sources!$G$3</f>
        <v>LFS</v>
      </c>
      <c r="AZ23" s="94" t="s">
        <v>141</v>
      </c>
    </row>
    <row r="24" spans="1:92" x14ac:dyDescent="0.2">
      <c r="A24" s="3">
        <v>1</v>
      </c>
      <c r="B24" s="3" t="s">
        <v>106</v>
      </c>
      <c r="C24" s="3" t="s">
        <v>10</v>
      </c>
      <c r="D24" s="4">
        <v>1411718</v>
      </c>
      <c r="E24" s="3">
        <v>1245765</v>
      </c>
      <c r="F24" s="3">
        <v>0</v>
      </c>
      <c r="G24" s="3">
        <v>165953</v>
      </c>
      <c r="I24" s="38">
        <v>360567</v>
      </c>
      <c r="J24" s="16">
        <v>0</v>
      </c>
      <c r="K24" s="16">
        <v>360567</v>
      </c>
      <c r="L24" s="16">
        <v>0</v>
      </c>
      <c r="N24" s="38">
        <v>1772285</v>
      </c>
      <c r="O24" s="16">
        <v>1245765</v>
      </c>
      <c r="P24" s="16">
        <v>360567</v>
      </c>
      <c r="Q24" s="16">
        <v>165953</v>
      </c>
      <c r="S24" s="38">
        <v>1109068</v>
      </c>
      <c r="T24" s="16">
        <v>1031346</v>
      </c>
      <c r="U24" s="16">
        <v>0</v>
      </c>
      <c r="V24" s="16">
        <v>77722</v>
      </c>
      <c r="X24" s="16">
        <v>349805</v>
      </c>
      <c r="Y24" s="16">
        <v>0</v>
      </c>
      <c r="Z24" s="16">
        <v>349805</v>
      </c>
      <c r="AA24" s="16">
        <v>0</v>
      </c>
      <c r="AC24" s="38">
        <v>1458873</v>
      </c>
      <c r="AD24" s="16">
        <v>1031346</v>
      </c>
      <c r="AE24" s="16">
        <v>349805</v>
      </c>
      <c r="AF24" s="16">
        <v>77722</v>
      </c>
      <c r="AH24" s="38">
        <v>302650</v>
      </c>
      <c r="AI24" s="16">
        <v>214419</v>
      </c>
      <c r="AJ24" s="16">
        <v>0</v>
      </c>
      <c r="AK24" s="16">
        <v>88231</v>
      </c>
      <c r="AM24" s="38">
        <v>10762</v>
      </c>
      <c r="AN24" s="16">
        <v>0</v>
      </c>
      <c r="AO24" s="16">
        <v>10762</v>
      </c>
      <c r="AP24" s="16">
        <v>0</v>
      </c>
      <c r="AR24" s="38">
        <v>313412</v>
      </c>
      <c r="AS24" s="16">
        <v>214419</v>
      </c>
      <c r="AT24" s="16">
        <v>10762</v>
      </c>
      <c r="AU24" s="16">
        <v>88231</v>
      </c>
      <c r="AW24" s="3" t="s">
        <v>133</v>
      </c>
      <c r="AX24" s="94">
        <f>Sources!$H$3</f>
        <v>2021</v>
      </c>
      <c r="AY24" s="94" t="str">
        <f>Sources!$G$3</f>
        <v>LFS</v>
      </c>
      <c r="AZ24" s="94" t="s">
        <v>141</v>
      </c>
      <c r="BB24" s="16"/>
      <c r="BC24" s="16"/>
      <c r="BD24" s="16"/>
      <c r="BE24" s="16"/>
      <c r="BG24" s="16"/>
    </row>
    <row r="25" spans="1:92" x14ac:dyDescent="0.2">
      <c r="A25" s="3">
        <v>2</v>
      </c>
      <c r="B25" s="3" t="s">
        <v>106</v>
      </c>
      <c r="C25" s="3" t="s">
        <v>11</v>
      </c>
      <c r="D25" s="4">
        <v>283588</v>
      </c>
      <c r="E25" s="3">
        <v>121614</v>
      </c>
      <c r="F25" s="3">
        <v>38271</v>
      </c>
      <c r="G25" s="3">
        <v>123703</v>
      </c>
      <c r="I25" s="38">
        <v>0</v>
      </c>
      <c r="J25" s="16">
        <v>0</v>
      </c>
      <c r="K25" s="16">
        <v>0</v>
      </c>
      <c r="L25" s="16">
        <v>0</v>
      </c>
      <c r="N25" s="38">
        <v>283588</v>
      </c>
      <c r="O25" s="16">
        <v>121614</v>
      </c>
      <c r="P25" s="16">
        <v>38271</v>
      </c>
      <c r="Q25" s="16">
        <v>123703</v>
      </c>
      <c r="S25" s="38">
        <v>159205</v>
      </c>
      <c r="T25" s="16">
        <v>85618</v>
      </c>
      <c r="U25" s="16">
        <v>24711</v>
      </c>
      <c r="V25" s="16">
        <v>48876</v>
      </c>
      <c r="X25" s="16">
        <v>0</v>
      </c>
      <c r="Y25" s="16">
        <v>0</v>
      </c>
      <c r="Z25" s="16">
        <v>0</v>
      </c>
      <c r="AA25" s="16">
        <v>0</v>
      </c>
      <c r="AC25" s="38">
        <v>159205</v>
      </c>
      <c r="AD25" s="16">
        <v>85618</v>
      </c>
      <c r="AE25" s="16">
        <v>24711</v>
      </c>
      <c r="AF25" s="16">
        <v>48876</v>
      </c>
      <c r="AH25" s="38">
        <v>124383</v>
      </c>
      <c r="AI25" s="16">
        <v>35996</v>
      </c>
      <c r="AJ25" s="16">
        <v>13560</v>
      </c>
      <c r="AK25" s="16">
        <v>74827</v>
      </c>
      <c r="AM25" s="38">
        <v>0</v>
      </c>
      <c r="AN25" s="16">
        <v>0</v>
      </c>
      <c r="AO25" s="16">
        <v>0</v>
      </c>
      <c r="AP25" s="16">
        <v>0</v>
      </c>
      <c r="AR25" s="38">
        <v>124383</v>
      </c>
      <c r="AS25" s="16">
        <v>35996</v>
      </c>
      <c r="AT25" s="16">
        <v>13560</v>
      </c>
      <c r="AU25" s="16">
        <v>74827</v>
      </c>
      <c r="AW25" s="3" t="s">
        <v>133</v>
      </c>
      <c r="AX25" s="94">
        <f>Sources!$H$3</f>
        <v>2021</v>
      </c>
      <c r="AY25" s="94" t="str">
        <f>Sources!$G$3</f>
        <v>LFS</v>
      </c>
      <c r="AZ25" s="94" t="s">
        <v>141</v>
      </c>
      <c r="BB25" s="16"/>
      <c r="BC25" s="16"/>
      <c r="BD25" s="16"/>
      <c r="BE25" s="16"/>
      <c r="BG25" s="16"/>
    </row>
    <row r="26" spans="1:92" x14ac:dyDescent="0.2">
      <c r="I26" s="38"/>
      <c r="J26" s="16"/>
      <c r="K26" s="16"/>
      <c r="L26" s="16"/>
      <c r="N26" s="38"/>
      <c r="O26" s="16"/>
      <c r="P26" s="16"/>
      <c r="Q26" s="16"/>
      <c r="S26" s="38"/>
      <c r="T26" s="16"/>
      <c r="U26" s="16"/>
      <c r="V26" s="16"/>
      <c r="X26" s="16"/>
      <c r="Y26" s="16"/>
      <c r="Z26" s="16"/>
      <c r="AA26" s="16"/>
      <c r="AC26" s="38"/>
      <c r="AD26" s="16"/>
      <c r="AE26" s="16"/>
      <c r="AF26" s="16"/>
      <c r="AH26" s="38"/>
      <c r="AI26" s="16"/>
      <c r="AJ26" s="16"/>
      <c r="AK26" s="16"/>
      <c r="AM26" s="38"/>
      <c r="AN26" s="16"/>
      <c r="AO26" s="16"/>
      <c r="AP26" s="16"/>
      <c r="AR26" s="38"/>
      <c r="AS26" s="16"/>
      <c r="AT26" s="16"/>
      <c r="AU26" s="16"/>
      <c r="AX26" s="95"/>
      <c r="AY26" s="95"/>
      <c r="AZ26" s="95"/>
      <c r="BB26" s="16"/>
      <c r="BC26" s="16"/>
      <c r="BD26" s="16"/>
      <c r="BE26" s="16"/>
      <c r="BG26" s="16"/>
    </row>
    <row r="27" spans="1:92" x14ac:dyDescent="0.2">
      <c r="A27" s="3">
        <v>3</v>
      </c>
      <c r="B27" s="3" t="s">
        <v>108</v>
      </c>
      <c r="C27" s="3" t="s">
        <v>1</v>
      </c>
      <c r="D27" s="4">
        <v>32992344</v>
      </c>
      <c r="E27" s="3">
        <v>21951833</v>
      </c>
      <c r="F27" s="3">
        <v>7751054</v>
      </c>
      <c r="G27" s="3">
        <v>3289458</v>
      </c>
      <c r="I27" s="38">
        <v>3142707</v>
      </c>
      <c r="J27" s="16">
        <v>0</v>
      </c>
      <c r="K27" s="16">
        <v>3136743</v>
      </c>
      <c r="L27" s="16">
        <v>5964</v>
      </c>
      <c r="N27" s="38">
        <v>36135051</v>
      </c>
      <c r="O27" s="16">
        <v>21951833</v>
      </c>
      <c r="P27" s="16">
        <v>10887797</v>
      </c>
      <c r="Q27" s="16">
        <v>3295422</v>
      </c>
      <c r="S27" s="38">
        <v>26086378</v>
      </c>
      <c r="T27" s="16">
        <v>18752343</v>
      </c>
      <c r="U27" s="16">
        <v>5573112</v>
      </c>
      <c r="V27" s="16">
        <v>1760923</v>
      </c>
      <c r="X27" s="16">
        <v>2530852</v>
      </c>
      <c r="Y27" s="16">
        <v>0</v>
      </c>
      <c r="Z27" s="16">
        <v>2528702</v>
      </c>
      <c r="AA27" s="16">
        <v>2150</v>
      </c>
      <c r="AC27" s="38">
        <v>28617230</v>
      </c>
      <c r="AD27" s="16">
        <v>18752343</v>
      </c>
      <c r="AE27" s="16">
        <v>8101814</v>
      </c>
      <c r="AF27" s="16">
        <v>1763073</v>
      </c>
      <c r="AH27" s="38">
        <v>6905966</v>
      </c>
      <c r="AI27" s="16">
        <v>3199490</v>
      </c>
      <c r="AJ27" s="16">
        <v>2177942</v>
      </c>
      <c r="AK27" s="16">
        <v>1528534</v>
      </c>
      <c r="AM27" s="38">
        <v>611856</v>
      </c>
      <c r="AN27" s="16">
        <v>0</v>
      </c>
      <c r="AO27" s="16">
        <v>608041</v>
      </c>
      <c r="AP27" s="16">
        <v>3814</v>
      </c>
      <c r="AR27" s="38">
        <v>7517822</v>
      </c>
      <c r="AS27" s="16">
        <v>3199490</v>
      </c>
      <c r="AT27" s="16">
        <v>2785983</v>
      </c>
      <c r="AU27" s="16">
        <v>1532348</v>
      </c>
      <c r="AW27" s="3" t="s">
        <v>134</v>
      </c>
      <c r="AX27" s="94">
        <f>Sources!$H$4</f>
        <v>2022</v>
      </c>
      <c r="AY27" s="94" t="str">
        <f>Sources!$G$4</f>
        <v>LFS</v>
      </c>
      <c r="AZ27" s="94" t="s">
        <v>140</v>
      </c>
      <c r="BB27" s="16"/>
      <c r="BC27" s="16"/>
      <c r="BD27" s="16"/>
      <c r="BE27" s="16"/>
      <c r="BG27" s="16"/>
    </row>
    <row r="28" spans="1:92" x14ac:dyDescent="0.2">
      <c r="A28" s="3">
        <v>4</v>
      </c>
      <c r="B28" s="3" t="s">
        <v>108</v>
      </c>
      <c r="C28" s="3" t="s">
        <v>8</v>
      </c>
      <c r="D28" s="4">
        <v>16626711</v>
      </c>
      <c r="E28" s="3">
        <v>7915327</v>
      </c>
      <c r="F28" s="3">
        <v>7592903</v>
      </c>
      <c r="G28" s="3">
        <v>1118481</v>
      </c>
      <c r="I28" s="38">
        <v>2499141</v>
      </c>
      <c r="J28" s="16">
        <v>0</v>
      </c>
      <c r="K28" s="16">
        <v>2493177</v>
      </c>
      <c r="L28" s="16">
        <v>5964</v>
      </c>
      <c r="N28" s="38">
        <v>19125852</v>
      </c>
      <c r="O28" s="16">
        <v>7915327</v>
      </c>
      <c r="P28" s="16">
        <v>10086080</v>
      </c>
      <c r="Q28" s="16">
        <v>1124445</v>
      </c>
      <c r="S28" s="38">
        <v>12040796</v>
      </c>
      <c r="T28" s="16">
        <v>6215341</v>
      </c>
      <c r="U28" s="16">
        <v>5438207</v>
      </c>
      <c r="V28" s="16">
        <v>387248</v>
      </c>
      <c r="X28" s="16">
        <v>1917843</v>
      </c>
      <c r="Y28" s="16">
        <v>0</v>
      </c>
      <c r="Z28" s="16">
        <v>1915694</v>
      </c>
      <c r="AA28" s="16">
        <v>2150</v>
      </c>
      <c r="AC28" s="38">
        <v>13958639</v>
      </c>
      <c r="AD28" s="16">
        <v>6215341</v>
      </c>
      <c r="AE28" s="16">
        <v>7353901</v>
      </c>
      <c r="AF28" s="16">
        <v>389398</v>
      </c>
      <c r="AH28" s="38">
        <v>4585915</v>
      </c>
      <c r="AI28" s="16">
        <v>1699986</v>
      </c>
      <c r="AJ28" s="16">
        <v>2154696</v>
      </c>
      <c r="AK28" s="16">
        <v>731234</v>
      </c>
      <c r="AM28" s="38">
        <v>581298</v>
      </c>
      <c r="AN28" s="16">
        <v>0</v>
      </c>
      <c r="AO28" s="16">
        <v>577483</v>
      </c>
      <c r="AP28" s="16">
        <v>3814</v>
      </c>
      <c r="AR28" s="38">
        <v>5167213</v>
      </c>
      <c r="AS28" s="16">
        <v>1699986</v>
      </c>
      <c r="AT28" s="16">
        <v>2732179</v>
      </c>
      <c r="AU28" s="16">
        <v>735048</v>
      </c>
      <c r="AW28" s="3" t="s">
        <v>134</v>
      </c>
      <c r="AX28" s="94">
        <f>Sources!$H$4</f>
        <v>2022</v>
      </c>
      <c r="AY28" s="94" t="str">
        <f>Sources!$G$4</f>
        <v>LFS</v>
      </c>
      <c r="AZ28" s="94" t="s">
        <v>140</v>
      </c>
      <c r="BB28" s="16"/>
      <c r="BC28" s="16"/>
      <c r="BD28" s="16"/>
      <c r="BE28" s="16"/>
      <c r="BG28" s="16"/>
    </row>
    <row r="29" spans="1:92" x14ac:dyDescent="0.2">
      <c r="A29" s="3">
        <v>5</v>
      </c>
      <c r="B29" s="3" t="s">
        <v>108</v>
      </c>
      <c r="C29" s="3" t="s">
        <v>107</v>
      </c>
      <c r="D29" s="4">
        <v>1081437</v>
      </c>
      <c r="E29" s="3">
        <v>1072760</v>
      </c>
      <c r="F29" s="3">
        <v>0</v>
      </c>
      <c r="G29" s="3">
        <v>8677</v>
      </c>
      <c r="I29" s="38">
        <v>284746</v>
      </c>
      <c r="J29" s="16">
        <v>0</v>
      </c>
      <c r="K29" s="16">
        <v>284746</v>
      </c>
      <c r="L29" s="16">
        <v>0</v>
      </c>
      <c r="N29" s="38">
        <v>1366183</v>
      </c>
      <c r="O29" s="16">
        <v>1072760</v>
      </c>
      <c r="P29" s="16">
        <v>284746</v>
      </c>
      <c r="Q29" s="16">
        <v>8677</v>
      </c>
      <c r="S29" s="38">
        <v>1045833</v>
      </c>
      <c r="T29" s="16">
        <v>1038678</v>
      </c>
      <c r="U29" s="16">
        <v>0</v>
      </c>
      <c r="V29" s="16">
        <v>7155</v>
      </c>
      <c r="X29" s="16">
        <v>275608</v>
      </c>
      <c r="Y29" s="16">
        <v>0</v>
      </c>
      <c r="Z29" s="16">
        <v>275608</v>
      </c>
      <c r="AA29" s="16">
        <v>0</v>
      </c>
      <c r="AC29" s="38">
        <v>1321441</v>
      </c>
      <c r="AD29" s="16">
        <v>1038678</v>
      </c>
      <c r="AE29" s="16">
        <v>275608</v>
      </c>
      <c r="AF29" s="16">
        <v>7155</v>
      </c>
      <c r="AH29" s="38">
        <v>35604</v>
      </c>
      <c r="AI29" s="16">
        <v>34082</v>
      </c>
      <c r="AJ29" s="16">
        <v>0</v>
      </c>
      <c r="AK29" s="16">
        <v>1522</v>
      </c>
      <c r="AM29" s="38">
        <v>9138</v>
      </c>
      <c r="AN29" s="16">
        <v>0</v>
      </c>
      <c r="AO29" s="16">
        <v>9138</v>
      </c>
      <c r="AP29" s="16">
        <v>0</v>
      </c>
      <c r="AR29" s="38">
        <v>44742</v>
      </c>
      <c r="AS29" s="16">
        <v>34082</v>
      </c>
      <c r="AT29" s="16">
        <v>9138</v>
      </c>
      <c r="AU29" s="16">
        <v>1522</v>
      </c>
      <c r="AW29" s="3" t="s">
        <v>134</v>
      </c>
      <c r="AX29" s="94">
        <f>Sources!$H$4</f>
        <v>2022</v>
      </c>
      <c r="AY29" s="94" t="str">
        <f>Sources!$G$4</f>
        <v>LFS</v>
      </c>
      <c r="AZ29" s="94" t="s">
        <v>140</v>
      </c>
      <c r="BB29" s="16"/>
      <c r="BC29" s="16"/>
      <c r="BD29" s="16"/>
      <c r="BE29" s="16"/>
      <c r="BG29" s="16"/>
    </row>
    <row r="30" spans="1:92" x14ac:dyDescent="0.2">
      <c r="B30" s="3" t="s">
        <v>108</v>
      </c>
      <c r="C30" s="3" t="s">
        <v>10</v>
      </c>
      <c r="D30" s="4">
        <v>14116174</v>
      </c>
      <c r="E30" s="3">
        <v>12584126</v>
      </c>
      <c r="F30" s="3">
        <v>127034</v>
      </c>
      <c r="G30" s="3">
        <v>1405013</v>
      </c>
      <c r="I30" s="38">
        <v>358820</v>
      </c>
      <c r="J30" s="16">
        <v>0</v>
      </c>
      <c r="K30" s="16">
        <v>358820</v>
      </c>
      <c r="L30" s="16">
        <v>0</v>
      </c>
      <c r="N30" s="38">
        <v>14474994</v>
      </c>
      <c r="O30" s="16">
        <v>12584126</v>
      </c>
      <c r="P30" s="16">
        <v>485854</v>
      </c>
      <c r="Q30" s="16">
        <v>1405013</v>
      </c>
      <c r="S30" s="38">
        <v>12271017</v>
      </c>
      <c r="T30" s="16">
        <v>11261785</v>
      </c>
      <c r="U30" s="16">
        <v>108974</v>
      </c>
      <c r="V30" s="16">
        <v>900259</v>
      </c>
      <c r="X30" s="16">
        <v>337400</v>
      </c>
      <c r="Y30" s="16">
        <v>0</v>
      </c>
      <c r="Z30" s="16">
        <v>337400</v>
      </c>
      <c r="AA30" s="16">
        <v>0</v>
      </c>
      <c r="AC30" s="38">
        <v>12608417</v>
      </c>
      <c r="AD30" s="16">
        <v>11261785</v>
      </c>
      <c r="AE30" s="16">
        <v>446374</v>
      </c>
      <c r="AF30" s="16">
        <v>900259</v>
      </c>
      <c r="AH30" s="38">
        <v>1845156</v>
      </c>
      <c r="AI30" s="16">
        <v>1322341</v>
      </c>
      <c r="AJ30" s="16">
        <v>18061</v>
      </c>
      <c r="AK30" s="16">
        <v>504755</v>
      </c>
      <c r="AM30" s="38">
        <v>21420</v>
      </c>
      <c r="AN30" s="16">
        <v>0</v>
      </c>
      <c r="AO30" s="16">
        <v>21420</v>
      </c>
      <c r="AP30" s="16">
        <v>0</v>
      </c>
      <c r="AR30" s="38">
        <v>1866576</v>
      </c>
      <c r="AS30" s="16">
        <v>1322341</v>
      </c>
      <c r="AT30" s="16">
        <v>39481</v>
      </c>
      <c r="AU30" s="16">
        <v>504755</v>
      </c>
      <c r="AW30" s="3" t="s">
        <v>134</v>
      </c>
      <c r="AX30" s="94">
        <f>Sources!$H$4</f>
        <v>2022</v>
      </c>
      <c r="AY30" s="94" t="str">
        <f>Sources!$G$4</f>
        <v>LFS</v>
      </c>
      <c r="AZ30" s="94" t="s">
        <v>140</v>
      </c>
    </row>
    <row r="31" spans="1:92" x14ac:dyDescent="0.2">
      <c r="B31" s="3" t="s">
        <v>108</v>
      </c>
      <c r="C31" s="3" t="s">
        <v>11</v>
      </c>
      <c r="D31" s="4">
        <v>1168022</v>
      </c>
      <c r="E31" s="3">
        <v>379620</v>
      </c>
      <c r="F31" s="3">
        <v>31116</v>
      </c>
      <c r="G31" s="3">
        <v>757286</v>
      </c>
      <c r="I31" s="38">
        <v>0</v>
      </c>
      <c r="J31" s="16">
        <v>0</v>
      </c>
      <c r="K31" s="16">
        <v>0</v>
      </c>
      <c r="L31" s="16">
        <v>0</v>
      </c>
      <c r="N31" s="38">
        <v>1168022</v>
      </c>
      <c r="O31" s="16">
        <v>379620</v>
      </c>
      <c r="P31" s="16">
        <v>31116</v>
      </c>
      <c r="Q31" s="16">
        <v>757286</v>
      </c>
      <c r="S31" s="38">
        <v>728731</v>
      </c>
      <c r="T31" s="16">
        <v>236539</v>
      </c>
      <c r="U31" s="16">
        <v>25931</v>
      </c>
      <c r="V31" s="16">
        <v>466262</v>
      </c>
      <c r="X31" s="16">
        <v>0</v>
      </c>
      <c r="Y31" s="16">
        <v>0</v>
      </c>
      <c r="Z31" s="16">
        <v>0</v>
      </c>
      <c r="AA31" s="16">
        <v>0</v>
      </c>
      <c r="AC31" s="38">
        <v>728731</v>
      </c>
      <c r="AD31" s="16">
        <v>236539</v>
      </c>
      <c r="AE31" s="16">
        <v>25931</v>
      </c>
      <c r="AF31" s="16">
        <v>466262</v>
      </c>
      <c r="AH31" s="38">
        <v>439291</v>
      </c>
      <c r="AI31" s="16">
        <v>143082</v>
      </c>
      <c r="AJ31" s="16">
        <v>5185</v>
      </c>
      <c r="AK31" s="16">
        <v>291024</v>
      </c>
      <c r="AM31" s="38">
        <v>0</v>
      </c>
      <c r="AN31" s="16">
        <v>0</v>
      </c>
      <c r="AO31" s="16">
        <v>0</v>
      </c>
      <c r="AP31" s="16">
        <v>0</v>
      </c>
      <c r="AR31" s="38">
        <v>439291</v>
      </c>
      <c r="AS31" s="16">
        <v>143082</v>
      </c>
      <c r="AT31" s="16">
        <v>5185</v>
      </c>
      <c r="AU31" s="16">
        <v>291024</v>
      </c>
      <c r="AW31" s="3" t="s">
        <v>134</v>
      </c>
      <c r="AX31" s="94">
        <f>Sources!$H$4</f>
        <v>2022</v>
      </c>
      <c r="AY31" s="94" t="str">
        <f>Sources!$G$4</f>
        <v>LFS</v>
      </c>
      <c r="AZ31" s="94" t="s">
        <v>140</v>
      </c>
      <c r="BB31" s="16"/>
      <c r="BC31" s="16"/>
      <c r="BD31" s="16"/>
      <c r="BE31" s="16"/>
      <c r="BG31" s="16"/>
      <c r="BH31" s="16"/>
      <c r="BI31" s="16"/>
      <c r="BJ31" s="16"/>
      <c r="BL31" s="16"/>
      <c r="BM31" s="16"/>
      <c r="BN31" s="16"/>
      <c r="BO31" s="16"/>
      <c r="BQ31" s="16"/>
      <c r="BR31" s="16"/>
      <c r="BS31" s="16"/>
      <c r="BT31" s="16"/>
      <c r="BV31" s="16"/>
      <c r="BW31" s="16"/>
      <c r="BX31" s="16"/>
      <c r="BY31" s="16"/>
      <c r="CA31" s="16"/>
      <c r="CB31" s="16"/>
      <c r="CC31" s="16"/>
      <c r="CD31" s="16"/>
      <c r="CF31" s="16"/>
      <c r="CG31" s="16"/>
      <c r="CH31" s="16"/>
      <c r="CI31" s="16"/>
      <c r="CK31" s="16"/>
      <c r="CL31" s="16"/>
      <c r="CM31" s="16"/>
      <c r="CN31" s="16"/>
    </row>
    <row r="32" spans="1:92" x14ac:dyDescent="0.2">
      <c r="I32" s="38"/>
      <c r="J32" s="16"/>
      <c r="K32" s="16"/>
      <c r="L32" s="16"/>
      <c r="N32" s="38"/>
      <c r="O32" s="16"/>
      <c r="P32" s="16"/>
      <c r="Q32" s="16"/>
      <c r="S32" s="38"/>
      <c r="T32" s="16"/>
      <c r="U32" s="16"/>
      <c r="V32" s="16"/>
      <c r="X32" s="16"/>
      <c r="Y32" s="16"/>
      <c r="Z32" s="16"/>
      <c r="AA32" s="16"/>
      <c r="AC32" s="38"/>
      <c r="AD32" s="16"/>
      <c r="AE32" s="16"/>
      <c r="AF32" s="16"/>
      <c r="AH32" s="38"/>
      <c r="AI32" s="16"/>
      <c r="AJ32" s="16"/>
      <c r="AK32" s="16"/>
      <c r="AM32" s="38"/>
      <c r="AN32" s="16"/>
      <c r="AO32" s="16"/>
      <c r="AP32" s="16"/>
      <c r="AR32" s="38"/>
      <c r="AS32" s="16"/>
      <c r="AT32" s="16"/>
      <c r="AU32" s="16"/>
      <c r="AX32" s="94"/>
      <c r="AY32" s="94"/>
      <c r="AZ32" s="94"/>
      <c r="BB32" s="16"/>
      <c r="BC32" s="16"/>
      <c r="BD32" s="16"/>
      <c r="BE32" s="16"/>
      <c r="BG32" s="16"/>
      <c r="BH32" s="16"/>
      <c r="BI32" s="16"/>
      <c r="BJ32" s="16"/>
      <c r="BL32" s="16"/>
      <c r="BM32" s="16"/>
      <c r="BN32" s="16"/>
      <c r="BO32" s="16"/>
      <c r="BQ32" s="16"/>
      <c r="BR32" s="16"/>
      <c r="BS32" s="16"/>
      <c r="BT32" s="16"/>
      <c r="BV32" s="16"/>
      <c r="BW32" s="16"/>
      <c r="BX32" s="16"/>
      <c r="BY32" s="16"/>
      <c r="CA32" s="16"/>
      <c r="CB32" s="16"/>
      <c r="CC32" s="16"/>
      <c r="CD32" s="16"/>
      <c r="CF32" s="16"/>
      <c r="CG32" s="16"/>
      <c r="CH32" s="16"/>
      <c r="CI32" s="16"/>
      <c r="CK32" s="16"/>
      <c r="CL32" s="16"/>
      <c r="CM32" s="16"/>
      <c r="CN32" s="16"/>
    </row>
    <row r="33" spans="1:56" x14ac:dyDescent="0.2">
      <c r="A33" s="3">
        <v>2</v>
      </c>
      <c r="B33" s="3" t="s">
        <v>109</v>
      </c>
      <c r="C33" s="3" t="s">
        <v>1</v>
      </c>
      <c r="D33" s="4">
        <v>63629</v>
      </c>
      <c r="E33" s="3">
        <v>5476</v>
      </c>
      <c r="F33" s="3">
        <v>52143</v>
      </c>
      <c r="G33" s="3">
        <v>6010</v>
      </c>
      <c r="I33" s="38">
        <v>143908</v>
      </c>
      <c r="J33" s="16">
        <v>316</v>
      </c>
      <c r="K33" s="16">
        <v>141894</v>
      </c>
      <c r="L33" s="16">
        <v>1699</v>
      </c>
      <c r="N33" s="38">
        <v>207537</v>
      </c>
      <c r="O33" s="16">
        <v>5792</v>
      </c>
      <c r="P33" s="16">
        <v>194037</v>
      </c>
      <c r="Q33" s="16">
        <v>7709</v>
      </c>
      <c r="S33" s="38">
        <v>43000</v>
      </c>
      <c r="T33" s="16">
        <v>2862</v>
      </c>
      <c r="U33" s="16">
        <v>39704</v>
      </c>
      <c r="V33" s="16">
        <v>435</v>
      </c>
      <c r="X33" s="16">
        <v>82424</v>
      </c>
      <c r="Y33" s="16">
        <v>197</v>
      </c>
      <c r="Z33" s="16">
        <v>81919</v>
      </c>
      <c r="AA33" s="16">
        <v>307</v>
      </c>
      <c r="AC33" s="38">
        <v>125424</v>
      </c>
      <c r="AD33" s="16">
        <v>3059</v>
      </c>
      <c r="AE33" s="16">
        <v>121623</v>
      </c>
      <c r="AF33" s="16">
        <v>742</v>
      </c>
      <c r="AH33" s="38">
        <v>20629</v>
      </c>
      <c r="AI33" s="16">
        <v>2614</v>
      </c>
      <c r="AJ33" s="16">
        <v>12439</v>
      </c>
      <c r="AK33" s="16">
        <v>5576</v>
      </c>
      <c r="AM33" s="38">
        <v>61485</v>
      </c>
      <c r="AN33" s="16">
        <v>118</v>
      </c>
      <c r="AO33" s="16">
        <v>59975</v>
      </c>
      <c r="AP33" s="16">
        <v>1391</v>
      </c>
      <c r="AR33" s="38">
        <v>82114</v>
      </c>
      <c r="AS33" s="16">
        <v>2732</v>
      </c>
      <c r="AT33" s="16">
        <v>72414</v>
      </c>
      <c r="AU33" s="16">
        <v>6967</v>
      </c>
      <c r="AW33" s="3" t="s">
        <v>135</v>
      </c>
      <c r="AX33" s="95">
        <f>Sources!$H$5</f>
        <v>2023</v>
      </c>
      <c r="AY33" s="95" t="str">
        <f>Sources!$G$5</f>
        <v>LFS</v>
      </c>
      <c r="AZ33" s="95" t="s">
        <v>140</v>
      </c>
      <c r="BB33" s="16"/>
      <c r="BC33" s="16"/>
      <c r="BD33" s="16"/>
    </row>
    <row r="34" spans="1:56" x14ac:dyDescent="0.2">
      <c r="A34" s="3">
        <v>3</v>
      </c>
      <c r="B34" s="3" t="s">
        <v>109</v>
      </c>
      <c r="C34" s="3" t="s">
        <v>8</v>
      </c>
      <c r="D34" s="4">
        <v>58484</v>
      </c>
      <c r="E34" s="3">
        <v>852</v>
      </c>
      <c r="F34" s="3">
        <v>51673</v>
      </c>
      <c r="G34" s="3">
        <v>5959</v>
      </c>
      <c r="I34" s="38">
        <v>134806</v>
      </c>
      <c r="J34" s="16">
        <v>316</v>
      </c>
      <c r="K34" s="16">
        <v>132792</v>
      </c>
      <c r="L34" s="16">
        <v>1699</v>
      </c>
      <c r="N34" s="38">
        <v>193290</v>
      </c>
      <c r="O34" s="16">
        <v>1168</v>
      </c>
      <c r="P34" s="16">
        <v>184465</v>
      </c>
      <c r="Q34" s="16">
        <v>7658</v>
      </c>
      <c r="S34" s="38">
        <v>40468</v>
      </c>
      <c r="T34" s="16">
        <v>499</v>
      </c>
      <c r="U34" s="16">
        <v>39576</v>
      </c>
      <c r="V34" s="16">
        <v>392</v>
      </c>
      <c r="X34" s="16">
        <v>75802</v>
      </c>
      <c r="Y34" s="16">
        <v>197</v>
      </c>
      <c r="Z34" s="16">
        <v>75297</v>
      </c>
      <c r="AA34" s="16">
        <v>307</v>
      </c>
      <c r="AC34" s="38">
        <v>116270</v>
      </c>
      <c r="AD34" s="16">
        <v>696</v>
      </c>
      <c r="AE34" s="16">
        <v>114873</v>
      </c>
      <c r="AF34" s="16">
        <v>699</v>
      </c>
      <c r="AH34" s="38">
        <v>18016</v>
      </c>
      <c r="AI34" s="16">
        <v>353</v>
      </c>
      <c r="AJ34" s="16">
        <v>12097</v>
      </c>
      <c r="AK34" s="16">
        <v>5567</v>
      </c>
      <c r="AM34" s="38">
        <v>59005</v>
      </c>
      <c r="AN34" s="16">
        <v>118</v>
      </c>
      <c r="AO34" s="16">
        <v>57495</v>
      </c>
      <c r="AP34" s="16">
        <v>1391</v>
      </c>
      <c r="AR34" s="38">
        <v>77021</v>
      </c>
      <c r="AS34" s="16">
        <v>471</v>
      </c>
      <c r="AT34" s="16">
        <v>69592</v>
      </c>
      <c r="AU34" s="16">
        <v>6958</v>
      </c>
      <c r="AW34" s="3" t="s">
        <v>135</v>
      </c>
      <c r="AX34" s="95">
        <f>Sources!$H$5</f>
        <v>2023</v>
      </c>
      <c r="AY34" s="95" t="str">
        <f>Sources!$G$5</f>
        <v>LFS</v>
      </c>
      <c r="AZ34" s="95" t="s">
        <v>140</v>
      </c>
      <c r="BB34" s="16"/>
      <c r="BC34" s="16"/>
      <c r="BD34" s="16"/>
    </row>
    <row r="35" spans="1:56" x14ac:dyDescent="0.2">
      <c r="A35" s="3">
        <v>4</v>
      </c>
      <c r="B35" s="3" t="s">
        <v>109</v>
      </c>
      <c r="C35" s="3" t="s">
        <v>107</v>
      </c>
      <c r="D35" s="4">
        <v>143</v>
      </c>
      <c r="E35" s="3">
        <v>143</v>
      </c>
      <c r="F35" s="3">
        <v>0</v>
      </c>
      <c r="G35" s="3">
        <v>0</v>
      </c>
      <c r="I35" s="38">
        <v>5851</v>
      </c>
      <c r="J35" s="16">
        <v>0</v>
      </c>
      <c r="K35" s="16">
        <v>5851</v>
      </c>
      <c r="L35" s="16">
        <v>0</v>
      </c>
      <c r="N35" s="38">
        <v>5994</v>
      </c>
      <c r="O35" s="16">
        <v>143</v>
      </c>
      <c r="P35" s="16">
        <v>5851</v>
      </c>
      <c r="Q35" s="16">
        <v>0</v>
      </c>
      <c r="S35" s="38">
        <v>84</v>
      </c>
      <c r="T35" s="16">
        <v>84</v>
      </c>
      <c r="U35" s="16">
        <v>0</v>
      </c>
      <c r="V35" s="16">
        <v>0</v>
      </c>
      <c r="X35" s="16">
        <v>4741</v>
      </c>
      <c r="Y35" s="16">
        <v>0</v>
      </c>
      <c r="Z35" s="16">
        <v>4741</v>
      </c>
      <c r="AA35" s="16">
        <v>0</v>
      </c>
      <c r="AC35" s="38">
        <v>4825</v>
      </c>
      <c r="AD35" s="16">
        <v>84</v>
      </c>
      <c r="AE35" s="16">
        <v>4741</v>
      </c>
      <c r="AF35" s="16">
        <v>0</v>
      </c>
      <c r="AH35" s="38">
        <v>59</v>
      </c>
      <c r="AI35" s="16">
        <v>59</v>
      </c>
      <c r="AJ35" s="16">
        <v>0</v>
      </c>
      <c r="AK35" s="16">
        <v>0</v>
      </c>
      <c r="AM35" s="38">
        <v>1110</v>
      </c>
      <c r="AN35" s="16">
        <v>0</v>
      </c>
      <c r="AO35" s="16">
        <v>1110</v>
      </c>
      <c r="AP35" s="16">
        <v>0</v>
      </c>
      <c r="AR35" s="38">
        <v>1169</v>
      </c>
      <c r="AS35" s="16">
        <v>59</v>
      </c>
      <c r="AT35" s="16">
        <v>1110</v>
      </c>
      <c r="AU35" s="16">
        <v>0</v>
      </c>
      <c r="AW35" s="3" t="s">
        <v>135</v>
      </c>
      <c r="AX35" s="95">
        <f>Sources!$H$5</f>
        <v>2023</v>
      </c>
      <c r="AY35" s="95" t="str">
        <f>Sources!$G$5</f>
        <v>LFS</v>
      </c>
      <c r="AZ35" s="95" t="s">
        <v>140</v>
      </c>
      <c r="BB35" s="16"/>
      <c r="BC35" s="16"/>
      <c r="BD35" s="16"/>
    </row>
    <row r="36" spans="1:56" x14ac:dyDescent="0.2">
      <c r="A36" s="3">
        <v>5</v>
      </c>
      <c r="B36" s="3" t="s">
        <v>109</v>
      </c>
      <c r="C36" s="3" t="s">
        <v>10</v>
      </c>
      <c r="D36" s="4">
        <v>4193</v>
      </c>
      <c r="E36" s="3">
        <v>4150</v>
      </c>
      <c r="F36" s="3">
        <v>0</v>
      </c>
      <c r="G36" s="3">
        <v>42</v>
      </c>
      <c r="I36" s="38">
        <v>3251</v>
      </c>
      <c r="J36" s="16">
        <v>0</v>
      </c>
      <c r="K36" s="16">
        <v>3251</v>
      </c>
      <c r="L36" s="16">
        <v>0</v>
      </c>
      <c r="N36" s="38">
        <v>7444</v>
      </c>
      <c r="O36" s="16">
        <v>4150</v>
      </c>
      <c r="P36" s="16">
        <v>3251</v>
      </c>
      <c r="Q36" s="16">
        <v>42</v>
      </c>
      <c r="S36" s="38">
        <v>2196</v>
      </c>
      <c r="T36" s="16">
        <v>2154</v>
      </c>
      <c r="U36" s="16">
        <v>0</v>
      </c>
      <c r="V36" s="16">
        <v>42</v>
      </c>
      <c r="X36" s="16">
        <v>1881</v>
      </c>
      <c r="Y36" s="16">
        <v>0</v>
      </c>
      <c r="Z36" s="16">
        <v>1881</v>
      </c>
      <c r="AA36" s="16">
        <v>0</v>
      </c>
      <c r="AC36" s="38">
        <v>4077</v>
      </c>
      <c r="AD36" s="16">
        <v>2154</v>
      </c>
      <c r="AE36" s="16">
        <v>1881</v>
      </c>
      <c r="AF36" s="16">
        <v>42</v>
      </c>
      <c r="AH36" s="38">
        <v>1996</v>
      </c>
      <c r="AI36" s="16">
        <v>1996</v>
      </c>
      <c r="AJ36" s="16">
        <v>0</v>
      </c>
      <c r="AK36" s="16">
        <v>0</v>
      </c>
      <c r="AM36" s="38">
        <v>1369</v>
      </c>
      <c r="AN36" s="16">
        <v>0</v>
      </c>
      <c r="AO36" s="16">
        <v>1369</v>
      </c>
      <c r="AP36" s="16">
        <v>0</v>
      </c>
      <c r="AR36" s="38">
        <v>3365</v>
      </c>
      <c r="AS36" s="16">
        <v>1996</v>
      </c>
      <c r="AT36" s="16">
        <v>1369</v>
      </c>
      <c r="AU36" s="16">
        <v>0</v>
      </c>
      <c r="AW36" s="3" t="s">
        <v>135</v>
      </c>
      <c r="AX36" s="95">
        <f>Sources!$H$5</f>
        <v>2023</v>
      </c>
      <c r="AY36" s="95" t="str">
        <f>Sources!$G$5</f>
        <v>LFS</v>
      </c>
      <c r="AZ36" s="95" t="s">
        <v>140</v>
      </c>
      <c r="BB36" s="16"/>
      <c r="BC36" s="16"/>
      <c r="BD36" s="16"/>
    </row>
    <row r="37" spans="1:56" x14ac:dyDescent="0.2">
      <c r="B37" s="3" t="s">
        <v>109</v>
      </c>
      <c r="C37" s="3" t="s">
        <v>11</v>
      </c>
      <c r="D37" s="4">
        <v>809</v>
      </c>
      <c r="E37" s="3">
        <v>330</v>
      </c>
      <c r="F37" s="3">
        <v>470</v>
      </c>
      <c r="G37" s="3">
        <v>9</v>
      </c>
      <c r="I37" s="38">
        <v>0</v>
      </c>
      <c r="J37" s="16">
        <v>0</v>
      </c>
      <c r="K37" s="16">
        <v>0</v>
      </c>
      <c r="L37" s="16">
        <v>0</v>
      </c>
      <c r="N37" s="38">
        <v>809</v>
      </c>
      <c r="O37" s="16">
        <v>330</v>
      </c>
      <c r="P37" s="16">
        <v>470</v>
      </c>
      <c r="Q37" s="16">
        <v>9</v>
      </c>
      <c r="S37" s="38">
        <v>251</v>
      </c>
      <c r="T37" s="16">
        <v>124</v>
      </c>
      <c r="U37" s="16">
        <v>127</v>
      </c>
      <c r="V37" s="16">
        <v>0</v>
      </c>
      <c r="X37" s="16">
        <v>0</v>
      </c>
      <c r="Y37" s="16">
        <v>0</v>
      </c>
      <c r="Z37" s="16">
        <v>0</v>
      </c>
      <c r="AA37" s="16">
        <v>0</v>
      </c>
      <c r="AC37" s="38">
        <v>251</v>
      </c>
      <c r="AD37" s="16">
        <v>124</v>
      </c>
      <c r="AE37" s="16">
        <v>127</v>
      </c>
      <c r="AF37" s="16">
        <v>0</v>
      </c>
      <c r="AH37" s="38">
        <v>557</v>
      </c>
      <c r="AI37" s="16">
        <v>206</v>
      </c>
      <c r="AJ37" s="16">
        <v>343</v>
      </c>
      <c r="AK37" s="16">
        <v>9</v>
      </c>
      <c r="AM37" s="38">
        <v>0</v>
      </c>
      <c r="AN37" s="16">
        <v>0</v>
      </c>
      <c r="AO37" s="16">
        <v>0</v>
      </c>
      <c r="AP37" s="16">
        <v>0</v>
      </c>
      <c r="AR37" s="38">
        <v>557</v>
      </c>
      <c r="AS37" s="16">
        <v>206</v>
      </c>
      <c r="AT37" s="16">
        <v>343</v>
      </c>
      <c r="AU37" s="16">
        <v>9</v>
      </c>
      <c r="AW37" s="3" t="s">
        <v>135</v>
      </c>
      <c r="AX37" s="95">
        <f>Sources!$H$5</f>
        <v>2023</v>
      </c>
      <c r="AY37" s="95" t="str">
        <f>Sources!$G$5</f>
        <v>LFS</v>
      </c>
      <c r="AZ37" s="95" t="s">
        <v>140</v>
      </c>
      <c r="BB37" s="16"/>
      <c r="BC37" s="16"/>
      <c r="BD37" s="16"/>
    </row>
    <row r="38" spans="1:56" x14ac:dyDescent="0.2">
      <c r="I38" s="38"/>
      <c r="J38" s="16"/>
      <c r="K38" s="16"/>
      <c r="L38" s="16"/>
      <c r="N38" s="38"/>
      <c r="O38" s="16"/>
      <c r="P38" s="16"/>
      <c r="Q38" s="16"/>
      <c r="S38" s="38"/>
      <c r="T38" s="16"/>
      <c r="U38" s="16"/>
      <c r="V38" s="16"/>
      <c r="X38" s="16"/>
      <c r="Y38" s="16"/>
      <c r="Z38" s="16"/>
      <c r="AA38" s="16"/>
      <c r="AC38" s="38"/>
      <c r="AD38" s="16"/>
      <c r="AE38" s="16"/>
      <c r="AF38" s="16"/>
      <c r="AH38" s="38"/>
      <c r="AI38" s="16"/>
      <c r="AJ38" s="16"/>
      <c r="AK38" s="16"/>
      <c r="AM38" s="38"/>
      <c r="AN38" s="16"/>
      <c r="AO38" s="16"/>
      <c r="AP38" s="16"/>
      <c r="AR38" s="38"/>
      <c r="AS38" s="16"/>
      <c r="AT38" s="16"/>
      <c r="AU38" s="16"/>
      <c r="AX38" s="94"/>
      <c r="AY38" s="94"/>
      <c r="AZ38" s="94"/>
    </row>
    <row r="39" spans="1:56" x14ac:dyDescent="0.2">
      <c r="B39" s="3" t="s">
        <v>109</v>
      </c>
      <c r="C39" s="3" t="s">
        <v>1</v>
      </c>
      <c r="D39" s="4">
        <v>63422</v>
      </c>
      <c r="E39" s="3">
        <v>5269</v>
      </c>
      <c r="F39" s="3">
        <v>52143</v>
      </c>
      <c r="G39" s="3">
        <v>6010</v>
      </c>
      <c r="I39" s="38">
        <v>143908</v>
      </c>
      <c r="J39" s="16">
        <v>316</v>
      </c>
      <c r="K39" s="16">
        <v>141894</v>
      </c>
      <c r="L39" s="16">
        <v>1699</v>
      </c>
      <c r="N39" s="38">
        <v>207330</v>
      </c>
      <c r="O39" s="16">
        <v>5585</v>
      </c>
      <c r="P39" s="16">
        <v>194037</v>
      </c>
      <c r="Q39" s="16">
        <v>7709</v>
      </c>
      <c r="S39" s="38">
        <v>42848</v>
      </c>
      <c r="T39" s="16">
        <v>2710</v>
      </c>
      <c r="U39" s="16">
        <v>39704</v>
      </c>
      <c r="V39" s="16">
        <v>435</v>
      </c>
      <c r="X39" s="16">
        <v>82424</v>
      </c>
      <c r="Y39" s="16">
        <v>197</v>
      </c>
      <c r="Z39" s="16">
        <v>81919</v>
      </c>
      <c r="AA39" s="16">
        <v>307</v>
      </c>
      <c r="AC39" s="38">
        <v>125272</v>
      </c>
      <c r="AD39" s="16">
        <v>2907</v>
      </c>
      <c r="AE39" s="16">
        <v>121623</v>
      </c>
      <c r="AF39" s="16">
        <v>742</v>
      </c>
      <c r="AH39" s="38">
        <v>20574</v>
      </c>
      <c r="AI39" s="16">
        <v>2559</v>
      </c>
      <c r="AJ39" s="16">
        <v>12439</v>
      </c>
      <c r="AK39" s="16">
        <v>5576</v>
      </c>
      <c r="AM39" s="38">
        <v>61485</v>
      </c>
      <c r="AN39" s="16">
        <v>118</v>
      </c>
      <c r="AO39" s="16">
        <v>59975</v>
      </c>
      <c r="AP39" s="16">
        <v>1391</v>
      </c>
      <c r="AR39" s="38">
        <v>82059</v>
      </c>
      <c r="AS39" s="16">
        <v>2677</v>
      </c>
      <c r="AT39" s="16">
        <v>72414</v>
      </c>
      <c r="AU39" s="16">
        <v>6967</v>
      </c>
      <c r="AW39" s="3" t="s">
        <v>135</v>
      </c>
      <c r="AX39" s="95">
        <f>Sources!$H$5</f>
        <v>2023</v>
      </c>
      <c r="AY39" s="95" t="str">
        <f>Sources!$G$5</f>
        <v>LFS</v>
      </c>
      <c r="AZ39" s="95" t="s">
        <v>141</v>
      </c>
    </row>
    <row r="40" spans="1:56" x14ac:dyDescent="0.2">
      <c r="A40" s="3">
        <v>1</v>
      </c>
      <c r="B40" s="3" t="s">
        <v>109</v>
      </c>
      <c r="C40" s="3" t="s">
        <v>8</v>
      </c>
      <c r="D40" s="4">
        <v>58484</v>
      </c>
      <c r="E40" s="3">
        <v>852</v>
      </c>
      <c r="F40" s="3">
        <v>51673</v>
      </c>
      <c r="G40" s="3">
        <v>5959</v>
      </c>
      <c r="I40" s="38">
        <v>134806</v>
      </c>
      <c r="J40" s="16">
        <v>316</v>
      </c>
      <c r="K40" s="16">
        <v>132792</v>
      </c>
      <c r="L40" s="16">
        <v>1699</v>
      </c>
      <c r="N40" s="38">
        <v>193290</v>
      </c>
      <c r="O40" s="16">
        <v>1168</v>
      </c>
      <c r="P40" s="16">
        <v>184465</v>
      </c>
      <c r="Q40" s="16">
        <v>7658</v>
      </c>
      <c r="S40" s="38">
        <v>40468</v>
      </c>
      <c r="T40" s="16">
        <v>499</v>
      </c>
      <c r="U40" s="16">
        <v>39576</v>
      </c>
      <c r="V40" s="16">
        <v>392</v>
      </c>
      <c r="X40" s="16">
        <v>75802</v>
      </c>
      <c r="Y40" s="16">
        <v>197</v>
      </c>
      <c r="Z40" s="16">
        <v>75297</v>
      </c>
      <c r="AA40" s="16">
        <v>307</v>
      </c>
      <c r="AC40" s="38">
        <v>116270</v>
      </c>
      <c r="AD40" s="16">
        <v>696</v>
      </c>
      <c r="AE40" s="16">
        <v>114873</v>
      </c>
      <c r="AF40" s="16">
        <v>699</v>
      </c>
      <c r="AH40" s="38">
        <v>18016</v>
      </c>
      <c r="AI40" s="16">
        <v>353</v>
      </c>
      <c r="AJ40" s="16">
        <v>12097</v>
      </c>
      <c r="AK40" s="16">
        <v>5567</v>
      </c>
      <c r="AM40" s="38">
        <v>59005</v>
      </c>
      <c r="AN40" s="16">
        <v>118</v>
      </c>
      <c r="AO40" s="16">
        <v>57495</v>
      </c>
      <c r="AP40" s="16">
        <v>1391</v>
      </c>
      <c r="AR40" s="38">
        <v>77021</v>
      </c>
      <c r="AS40" s="16">
        <v>471</v>
      </c>
      <c r="AT40" s="16">
        <v>69592</v>
      </c>
      <c r="AU40" s="16">
        <v>6958</v>
      </c>
      <c r="AW40" s="3" t="s">
        <v>135</v>
      </c>
      <c r="AX40" s="95">
        <f>Sources!$H$5</f>
        <v>2023</v>
      </c>
      <c r="AY40" s="95" t="str">
        <f>Sources!$G$5</f>
        <v>LFS</v>
      </c>
      <c r="AZ40" s="95" t="s">
        <v>141</v>
      </c>
    </row>
    <row r="41" spans="1:56" x14ac:dyDescent="0.2">
      <c r="A41" s="3">
        <v>2</v>
      </c>
      <c r="B41" s="3" t="s">
        <v>109</v>
      </c>
      <c r="C41" s="3" t="s">
        <v>107</v>
      </c>
      <c r="D41" s="4">
        <v>143</v>
      </c>
      <c r="E41" s="3">
        <v>143</v>
      </c>
      <c r="F41" s="3">
        <v>0</v>
      </c>
      <c r="G41" s="3">
        <v>0</v>
      </c>
      <c r="I41" s="38">
        <v>5851</v>
      </c>
      <c r="J41" s="16">
        <v>0</v>
      </c>
      <c r="K41" s="16">
        <v>5851</v>
      </c>
      <c r="L41" s="16">
        <v>0</v>
      </c>
      <c r="N41" s="38">
        <v>5994</v>
      </c>
      <c r="O41" s="16">
        <v>143</v>
      </c>
      <c r="P41" s="16">
        <v>5851</v>
      </c>
      <c r="Q41" s="16">
        <v>0</v>
      </c>
      <c r="S41" s="38">
        <v>84</v>
      </c>
      <c r="T41" s="16">
        <v>84</v>
      </c>
      <c r="U41" s="16">
        <v>0</v>
      </c>
      <c r="V41" s="16">
        <v>0</v>
      </c>
      <c r="X41" s="16">
        <v>4741</v>
      </c>
      <c r="Y41" s="16">
        <v>0</v>
      </c>
      <c r="Z41" s="16">
        <v>4741</v>
      </c>
      <c r="AA41" s="16">
        <v>0</v>
      </c>
      <c r="AC41" s="38">
        <v>4825</v>
      </c>
      <c r="AD41" s="16">
        <v>84</v>
      </c>
      <c r="AE41" s="16">
        <v>4741</v>
      </c>
      <c r="AF41" s="16">
        <v>0</v>
      </c>
      <c r="AH41" s="38">
        <v>59</v>
      </c>
      <c r="AI41" s="16">
        <v>59</v>
      </c>
      <c r="AJ41" s="16">
        <v>0</v>
      </c>
      <c r="AK41" s="16">
        <v>0</v>
      </c>
      <c r="AM41" s="38">
        <v>1110</v>
      </c>
      <c r="AN41" s="16">
        <v>0</v>
      </c>
      <c r="AO41" s="16">
        <v>1110</v>
      </c>
      <c r="AP41" s="16">
        <v>0</v>
      </c>
      <c r="AR41" s="38">
        <v>1169</v>
      </c>
      <c r="AS41" s="16">
        <v>59</v>
      </c>
      <c r="AT41" s="16">
        <v>1110</v>
      </c>
      <c r="AU41" s="16">
        <v>0</v>
      </c>
      <c r="AW41" s="3" t="s">
        <v>135</v>
      </c>
      <c r="AX41" s="95">
        <f>Sources!$H$5</f>
        <v>2023</v>
      </c>
      <c r="AY41" s="95" t="str">
        <f>Sources!$G$5</f>
        <v>LFS</v>
      </c>
      <c r="AZ41" s="95" t="s">
        <v>141</v>
      </c>
    </row>
    <row r="42" spans="1:56" x14ac:dyDescent="0.2">
      <c r="A42" s="3">
        <v>3</v>
      </c>
      <c r="B42" s="3" t="s">
        <v>109</v>
      </c>
      <c r="C42" s="3" t="s">
        <v>10</v>
      </c>
      <c r="D42" s="4">
        <v>3986</v>
      </c>
      <c r="E42" s="3">
        <v>3944</v>
      </c>
      <c r="F42" s="3">
        <v>0</v>
      </c>
      <c r="G42" s="3">
        <v>42</v>
      </c>
      <c r="I42" s="38">
        <v>3251</v>
      </c>
      <c r="J42" s="16">
        <v>0</v>
      </c>
      <c r="K42" s="16">
        <v>3251</v>
      </c>
      <c r="L42" s="16">
        <v>0</v>
      </c>
      <c r="N42" s="38">
        <v>7237</v>
      </c>
      <c r="O42" s="16">
        <v>3944</v>
      </c>
      <c r="P42" s="16">
        <v>3251</v>
      </c>
      <c r="Q42" s="16">
        <v>42</v>
      </c>
      <c r="S42" s="38">
        <v>2045</v>
      </c>
      <c r="T42" s="16">
        <v>2003</v>
      </c>
      <c r="U42" s="16">
        <v>0</v>
      </c>
      <c r="V42" s="16">
        <v>42</v>
      </c>
      <c r="X42" s="16">
        <v>1881</v>
      </c>
      <c r="Y42" s="16">
        <v>0</v>
      </c>
      <c r="Z42" s="16">
        <v>1881</v>
      </c>
      <c r="AA42" s="16">
        <v>0</v>
      </c>
      <c r="AC42" s="38">
        <v>3926</v>
      </c>
      <c r="AD42" s="16">
        <v>2003</v>
      </c>
      <c r="AE42" s="16">
        <v>1881</v>
      </c>
      <c r="AF42" s="16">
        <v>42</v>
      </c>
      <c r="AH42" s="38">
        <v>1941</v>
      </c>
      <c r="AI42" s="16">
        <v>1941</v>
      </c>
      <c r="AJ42" s="16">
        <v>0</v>
      </c>
      <c r="AK42" s="16">
        <v>0</v>
      </c>
      <c r="AM42" s="38">
        <v>1369</v>
      </c>
      <c r="AN42" s="16">
        <v>0</v>
      </c>
      <c r="AO42" s="16">
        <v>1369</v>
      </c>
      <c r="AP42" s="16">
        <v>0</v>
      </c>
      <c r="AR42" s="38">
        <v>3310</v>
      </c>
      <c r="AS42" s="16">
        <v>1941</v>
      </c>
      <c r="AT42" s="16">
        <v>1369</v>
      </c>
      <c r="AU42" s="16">
        <v>0</v>
      </c>
      <c r="AW42" s="3" t="s">
        <v>135</v>
      </c>
      <c r="AX42" s="95">
        <f>Sources!$H$5</f>
        <v>2023</v>
      </c>
      <c r="AY42" s="95" t="str">
        <f>Sources!$G$5</f>
        <v>LFS</v>
      </c>
      <c r="AZ42" s="95" t="s">
        <v>141</v>
      </c>
    </row>
    <row r="43" spans="1:56" x14ac:dyDescent="0.2">
      <c r="A43" s="3">
        <v>4</v>
      </c>
      <c r="B43" s="3" t="s">
        <v>109</v>
      </c>
      <c r="C43" s="3" t="s">
        <v>11</v>
      </c>
      <c r="D43" s="4">
        <v>809</v>
      </c>
      <c r="E43" s="3">
        <v>330</v>
      </c>
      <c r="F43" s="3">
        <v>470</v>
      </c>
      <c r="G43" s="3">
        <v>9</v>
      </c>
      <c r="I43" s="38">
        <v>0</v>
      </c>
      <c r="J43" s="16">
        <v>0</v>
      </c>
      <c r="K43" s="16">
        <v>0</v>
      </c>
      <c r="L43" s="16">
        <v>0</v>
      </c>
      <c r="N43" s="38">
        <v>809</v>
      </c>
      <c r="O43" s="16">
        <v>330</v>
      </c>
      <c r="P43" s="16">
        <v>470</v>
      </c>
      <c r="Q43" s="16">
        <v>9</v>
      </c>
      <c r="S43" s="38">
        <v>251</v>
      </c>
      <c r="T43" s="16">
        <v>124</v>
      </c>
      <c r="U43" s="16">
        <v>127</v>
      </c>
      <c r="V43" s="16">
        <v>0</v>
      </c>
      <c r="X43" s="16">
        <v>0</v>
      </c>
      <c r="Y43" s="16">
        <v>0</v>
      </c>
      <c r="Z43" s="16">
        <v>0</v>
      </c>
      <c r="AA43" s="16">
        <v>0</v>
      </c>
      <c r="AC43" s="38">
        <v>251</v>
      </c>
      <c r="AD43" s="16">
        <v>124</v>
      </c>
      <c r="AE43" s="16">
        <v>127</v>
      </c>
      <c r="AF43" s="16">
        <v>0</v>
      </c>
      <c r="AH43" s="38">
        <v>557</v>
      </c>
      <c r="AI43" s="16">
        <v>206</v>
      </c>
      <c r="AJ43" s="16">
        <v>343</v>
      </c>
      <c r="AK43" s="16">
        <v>9</v>
      </c>
      <c r="AM43" s="38">
        <v>0</v>
      </c>
      <c r="AN43" s="16">
        <v>0</v>
      </c>
      <c r="AO43" s="16">
        <v>0</v>
      </c>
      <c r="AP43" s="16">
        <v>0</v>
      </c>
      <c r="AR43" s="38">
        <v>557</v>
      </c>
      <c r="AS43" s="16">
        <v>206</v>
      </c>
      <c r="AT43" s="16">
        <v>343</v>
      </c>
      <c r="AU43" s="16">
        <v>9</v>
      </c>
      <c r="AW43" s="3" t="s">
        <v>135</v>
      </c>
      <c r="AX43" s="95">
        <f>Sources!$H$5</f>
        <v>2023</v>
      </c>
      <c r="AY43" s="95" t="str">
        <f>Sources!$G$5</f>
        <v>LFS</v>
      </c>
      <c r="AZ43" s="95" t="s">
        <v>141</v>
      </c>
    </row>
    <row r="44" spans="1:56" x14ac:dyDescent="0.2">
      <c r="I44" s="38"/>
      <c r="J44" s="16"/>
      <c r="K44" s="16"/>
      <c r="L44" s="16"/>
      <c r="N44" s="38"/>
      <c r="O44" s="16"/>
      <c r="P44" s="16"/>
      <c r="Q44" s="16"/>
      <c r="S44" s="38"/>
      <c r="T44" s="16"/>
      <c r="U44" s="16"/>
      <c r="V44" s="16"/>
      <c r="X44" s="16"/>
      <c r="Y44" s="16"/>
      <c r="Z44" s="16"/>
      <c r="AA44" s="16"/>
      <c r="AC44" s="38"/>
      <c r="AD44" s="16"/>
      <c r="AE44" s="16"/>
      <c r="AF44" s="16"/>
      <c r="AH44" s="38"/>
      <c r="AI44" s="16"/>
      <c r="AJ44" s="16"/>
      <c r="AK44" s="16"/>
      <c r="AM44" s="38"/>
      <c r="AN44" s="16"/>
      <c r="AO44" s="16"/>
      <c r="AP44" s="16"/>
      <c r="AR44" s="38"/>
      <c r="AS44" s="16"/>
      <c r="AT44" s="16"/>
      <c r="AU44" s="16"/>
      <c r="AX44" s="94"/>
      <c r="AY44" s="94"/>
      <c r="AZ44" s="94"/>
    </row>
    <row r="45" spans="1:56" x14ac:dyDescent="0.2">
      <c r="A45" s="3">
        <v>3</v>
      </c>
      <c r="B45" s="3" t="s">
        <v>110</v>
      </c>
      <c r="C45" s="3" t="s">
        <v>1</v>
      </c>
      <c r="D45" s="4">
        <v>4353194</v>
      </c>
      <c r="E45" s="3">
        <v>3502222</v>
      </c>
      <c r="F45" s="3">
        <v>847873</v>
      </c>
      <c r="G45" s="3">
        <v>3099</v>
      </c>
      <c r="I45" s="38">
        <v>885440</v>
      </c>
      <c r="J45" s="16">
        <v>110518</v>
      </c>
      <c r="K45" s="16">
        <v>773434</v>
      </c>
      <c r="L45" s="16">
        <v>1487</v>
      </c>
      <c r="N45" s="38">
        <v>5238634</v>
      </c>
      <c r="O45" s="16">
        <v>3612740</v>
      </c>
      <c r="P45" s="16">
        <v>1621307</v>
      </c>
      <c r="Q45" s="16">
        <v>4586</v>
      </c>
      <c r="S45" s="38">
        <v>2291135</v>
      </c>
      <c r="T45" s="16">
        <v>1836490</v>
      </c>
      <c r="U45" s="16">
        <v>453206</v>
      </c>
      <c r="V45" s="16">
        <v>1439</v>
      </c>
      <c r="X45" s="16">
        <v>428297</v>
      </c>
      <c r="Y45" s="16">
        <v>37817</v>
      </c>
      <c r="Z45" s="16">
        <v>389684</v>
      </c>
      <c r="AA45" s="16">
        <v>796</v>
      </c>
      <c r="AC45" s="38">
        <v>2719432</v>
      </c>
      <c r="AD45" s="16">
        <v>1874307</v>
      </c>
      <c r="AE45" s="16">
        <v>842890</v>
      </c>
      <c r="AF45" s="16">
        <v>2235</v>
      </c>
      <c r="AH45" s="38">
        <v>2062059</v>
      </c>
      <c r="AI45" s="16">
        <v>1665732</v>
      </c>
      <c r="AJ45" s="16">
        <v>394668</v>
      </c>
      <c r="AK45" s="16">
        <v>1660</v>
      </c>
      <c r="AM45" s="38">
        <v>457144</v>
      </c>
      <c r="AN45" s="16">
        <v>72702</v>
      </c>
      <c r="AO45" s="16">
        <v>383750</v>
      </c>
      <c r="AP45" s="16">
        <v>692</v>
      </c>
      <c r="AR45" s="38">
        <v>2519203</v>
      </c>
      <c r="AS45" s="16">
        <v>1738434</v>
      </c>
      <c r="AT45" s="16">
        <v>778418</v>
      </c>
      <c r="AU45" s="16">
        <v>2352</v>
      </c>
      <c r="AW45" s="3" t="s">
        <v>134</v>
      </c>
      <c r="AX45" s="95">
        <f>Sources!$H$6</f>
        <v>2019</v>
      </c>
      <c r="AY45" s="95" t="str">
        <f>Sources!$G$6</f>
        <v>LFS</v>
      </c>
      <c r="AZ45" s="95" t="s">
        <v>140</v>
      </c>
    </row>
    <row r="46" spans="1:56" x14ac:dyDescent="0.2">
      <c r="A46" s="3">
        <v>4</v>
      </c>
      <c r="B46" s="3" t="s">
        <v>110</v>
      </c>
      <c r="C46" s="3" t="s">
        <v>8</v>
      </c>
      <c r="D46" s="4">
        <v>2605802</v>
      </c>
      <c r="E46" s="3">
        <v>1762266</v>
      </c>
      <c r="F46" s="3">
        <v>842333</v>
      </c>
      <c r="G46" s="3">
        <v>1203</v>
      </c>
      <c r="I46" s="38">
        <v>760927</v>
      </c>
      <c r="J46" s="16">
        <v>110518</v>
      </c>
      <c r="K46" s="16">
        <v>648921</v>
      </c>
      <c r="L46" s="16">
        <v>1487</v>
      </c>
      <c r="N46" s="38">
        <v>3366729</v>
      </c>
      <c r="O46" s="16">
        <v>1872784</v>
      </c>
      <c r="P46" s="16">
        <v>1491254</v>
      </c>
      <c r="Q46" s="16">
        <v>2690</v>
      </c>
      <c r="S46" s="38">
        <v>1564440</v>
      </c>
      <c r="T46" s="16">
        <v>1112617</v>
      </c>
      <c r="U46" s="16">
        <v>451207</v>
      </c>
      <c r="V46" s="16">
        <v>616</v>
      </c>
      <c r="X46" s="16">
        <v>366457</v>
      </c>
      <c r="Y46" s="16">
        <v>37817</v>
      </c>
      <c r="Z46" s="16">
        <v>327845</v>
      </c>
      <c r="AA46" s="16">
        <v>796</v>
      </c>
      <c r="AC46" s="38">
        <v>1930897</v>
      </c>
      <c r="AD46" s="16">
        <v>1150434</v>
      </c>
      <c r="AE46" s="16">
        <v>779052</v>
      </c>
      <c r="AF46" s="16">
        <v>1412</v>
      </c>
      <c r="AH46" s="38">
        <v>1041363</v>
      </c>
      <c r="AI46" s="16">
        <v>649649</v>
      </c>
      <c r="AJ46" s="16">
        <v>391126</v>
      </c>
      <c r="AK46" s="16">
        <v>588</v>
      </c>
      <c r="AM46" s="38">
        <v>394470</v>
      </c>
      <c r="AN46" s="16">
        <v>72702</v>
      </c>
      <c r="AO46" s="16">
        <v>321076</v>
      </c>
      <c r="AP46" s="16">
        <v>692</v>
      </c>
      <c r="AR46" s="38">
        <v>1435833</v>
      </c>
      <c r="AS46" s="16">
        <v>722351</v>
      </c>
      <c r="AT46" s="16">
        <v>712202</v>
      </c>
      <c r="AU46" s="16">
        <v>1280</v>
      </c>
      <c r="AW46" s="3" t="s">
        <v>134</v>
      </c>
      <c r="AX46" s="95">
        <f>Sources!$H$6</f>
        <v>2019</v>
      </c>
      <c r="AY46" s="95" t="str">
        <f>Sources!$G$6</f>
        <v>LFS</v>
      </c>
      <c r="AZ46" s="95" t="s">
        <v>140</v>
      </c>
    </row>
    <row r="47" spans="1:56" x14ac:dyDescent="0.2">
      <c r="A47" s="3">
        <v>5</v>
      </c>
      <c r="B47" s="3" t="s">
        <v>110</v>
      </c>
      <c r="C47" s="3" t="s">
        <v>107</v>
      </c>
      <c r="D47" s="4">
        <v>93313</v>
      </c>
      <c r="E47" s="3">
        <v>93313</v>
      </c>
      <c r="F47" s="3">
        <v>0</v>
      </c>
      <c r="G47" s="3">
        <v>0</v>
      </c>
      <c r="I47" s="38">
        <v>32404</v>
      </c>
      <c r="J47" s="16">
        <v>0</v>
      </c>
      <c r="K47" s="16">
        <v>32404</v>
      </c>
      <c r="L47" s="16">
        <v>0</v>
      </c>
      <c r="N47" s="38">
        <v>125717</v>
      </c>
      <c r="O47" s="16">
        <v>93313</v>
      </c>
      <c r="P47" s="16">
        <v>32404</v>
      </c>
      <c r="Q47" s="16">
        <v>0</v>
      </c>
      <c r="S47" s="38">
        <v>58911</v>
      </c>
      <c r="T47" s="16">
        <v>58911</v>
      </c>
      <c r="U47" s="16">
        <v>0</v>
      </c>
      <c r="V47" s="16">
        <v>0</v>
      </c>
      <c r="X47" s="16">
        <v>19387</v>
      </c>
      <c r="Y47" s="16">
        <v>0</v>
      </c>
      <c r="Z47" s="16">
        <v>19387</v>
      </c>
      <c r="AA47" s="16">
        <v>0</v>
      </c>
      <c r="AC47" s="38">
        <v>78298</v>
      </c>
      <c r="AD47" s="16">
        <v>58911</v>
      </c>
      <c r="AE47" s="16">
        <v>19387</v>
      </c>
      <c r="AF47" s="16">
        <v>0</v>
      </c>
      <c r="AH47" s="38">
        <v>34402</v>
      </c>
      <c r="AI47" s="16">
        <v>34402</v>
      </c>
      <c r="AJ47" s="16">
        <v>0</v>
      </c>
      <c r="AK47" s="16">
        <v>0</v>
      </c>
      <c r="AM47" s="38">
        <v>13017</v>
      </c>
      <c r="AN47" s="16">
        <v>0</v>
      </c>
      <c r="AO47" s="16">
        <v>13017</v>
      </c>
      <c r="AP47" s="16">
        <v>0</v>
      </c>
      <c r="AR47" s="38">
        <v>47419</v>
      </c>
      <c r="AS47" s="16">
        <v>34402</v>
      </c>
      <c r="AT47" s="16">
        <v>13017</v>
      </c>
      <c r="AU47" s="16">
        <v>0</v>
      </c>
      <c r="AW47" s="3" t="s">
        <v>134</v>
      </c>
      <c r="AX47" s="95">
        <f>Sources!$H$6</f>
        <v>2019</v>
      </c>
      <c r="AY47" s="95" t="str">
        <f>Sources!$G$6</f>
        <v>LFS</v>
      </c>
      <c r="AZ47" s="95" t="s">
        <v>140</v>
      </c>
    </row>
    <row r="48" spans="1:56" x14ac:dyDescent="0.2">
      <c r="B48" s="3" t="s">
        <v>110</v>
      </c>
      <c r="C48" s="3" t="s">
        <v>10</v>
      </c>
      <c r="D48" s="4">
        <v>1377020</v>
      </c>
      <c r="E48" s="3">
        <v>1375480</v>
      </c>
      <c r="F48" s="3">
        <v>0</v>
      </c>
      <c r="G48" s="3">
        <v>1540</v>
      </c>
      <c r="I48" s="38">
        <v>92109</v>
      </c>
      <c r="J48" s="16">
        <v>0</v>
      </c>
      <c r="K48" s="16">
        <v>92109</v>
      </c>
      <c r="L48" s="16">
        <v>0</v>
      </c>
      <c r="N48" s="38">
        <v>1469129</v>
      </c>
      <c r="O48" s="16">
        <v>1375480</v>
      </c>
      <c r="P48" s="16">
        <v>92109</v>
      </c>
      <c r="Q48" s="16">
        <v>1540</v>
      </c>
      <c r="S48" s="38">
        <v>568004</v>
      </c>
      <c r="T48" s="16">
        <v>567181</v>
      </c>
      <c r="U48" s="16">
        <v>0</v>
      </c>
      <c r="V48" s="16">
        <v>823</v>
      </c>
      <c r="X48" s="16">
        <v>42452</v>
      </c>
      <c r="Y48" s="16">
        <v>0</v>
      </c>
      <c r="Z48" s="16">
        <v>42452</v>
      </c>
      <c r="AA48" s="16">
        <v>0</v>
      </c>
      <c r="AC48" s="38">
        <v>610456</v>
      </c>
      <c r="AD48" s="16">
        <v>567181</v>
      </c>
      <c r="AE48" s="16">
        <v>42452</v>
      </c>
      <c r="AF48" s="16">
        <v>823</v>
      </c>
      <c r="AH48" s="38">
        <v>809016</v>
      </c>
      <c r="AI48" s="16">
        <v>808300</v>
      </c>
      <c r="AJ48" s="16">
        <v>0</v>
      </c>
      <c r="AK48" s="16">
        <v>716</v>
      </c>
      <c r="AM48" s="38">
        <v>49657</v>
      </c>
      <c r="AN48" s="16">
        <v>0</v>
      </c>
      <c r="AO48" s="16">
        <v>49657</v>
      </c>
      <c r="AP48" s="16">
        <v>0</v>
      </c>
      <c r="AR48" s="38">
        <v>858673</v>
      </c>
      <c r="AS48" s="16">
        <v>808300</v>
      </c>
      <c r="AT48" s="16">
        <v>49657</v>
      </c>
      <c r="AU48" s="16">
        <v>716</v>
      </c>
      <c r="AW48" s="3" t="s">
        <v>134</v>
      </c>
      <c r="AX48" s="95">
        <f>Sources!$H$6</f>
        <v>2019</v>
      </c>
      <c r="AY48" s="95" t="str">
        <f>Sources!$G$6</f>
        <v>LFS</v>
      </c>
      <c r="AZ48" s="95" t="s">
        <v>140</v>
      </c>
    </row>
    <row r="49" spans="1:52" x14ac:dyDescent="0.2">
      <c r="A49" s="3">
        <v>1</v>
      </c>
      <c r="B49" s="3" t="s">
        <v>110</v>
      </c>
      <c r="C49" s="3" t="s">
        <v>11</v>
      </c>
      <c r="D49" s="4">
        <v>277059</v>
      </c>
      <c r="E49" s="3">
        <v>271163</v>
      </c>
      <c r="F49" s="3">
        <v>5540</v>
      </c>
      <c r="G49" s="3">
        <v>356</v>
      </c>
      <c r="I49" s="38">
        <v>0</v>
      </c>
      <c r="J49" s="16">
        <v>0</v>
      </c>
      <c r="K49" s="16">
        <v>0</v>
      </c>
      <c r="L49" s="16">
        <v>0</v>
      </c>
      <c r="N49" s="38">
        <v>277059</v>
      </c>
      <c r="O49" s="16">
        <v>271163</v>
      </c>
      <c r="P49" s="16">
        <v>5540</v>
      </c>
      <c r="Q49" s="16">
        <v>356</v>
      </c>
      <c r="S49" s="38">
        <v>99780</v>
      </c>
      <c r="T49" s="16">
        <v>97782</v>
      </c>
      <c r="U49" s="16">
        <v>1998</v>
      </c>
      <c r="V49" s="16">
        <v>0</v>
      </c>
      <c r="X49" s="16">
        <v>0</v>
      </c>
      <c r="Y49" s="16">
        <v>0</v>
      </c>
      <c r="Z49" s="16">
        <v>0</v>
      </c>
      <c r="AA49" s="16">
        <v>0</v>
      </c>
      <c r="AC49" s="38">
        <v>99780</v>
      </c>
      <c r="AD49" s="16">
        <v>97782</v>
      </c>
      <c r="AE49" s="16">
        <v>1998</v>
      </c>
      <c r="AF49" s="16">
        <v>0</v>
      </c>
      <c r="AH49" s="38">
        <v>177279</v>
      </c>
      <c r="AI49" s="16">
        <v>173381</v>
      </c>
      <c r="AJ49" s="16">
        <v>3542</v>
      </c>
      <c r="AK49" s="16">
        <v>356</v>
      </c>
      <c r="AM49" s="38">
        <v>0</v>
      </c>
      <c r="AN49" s="16">
        <v>0</v>
      </c>
      <c r="AO49" s="16">
        <v>0</v>
      </c>
      <c r="AP49" s="16">
        <v>0</v>
      </c>
      <c r="AR49" s="38">
        <v>177279</v>
      </c>
      <c r="AS49" s="16">
        <v>173381</v>
      </c>
      <c r="AT49" s="16">
        <v>3542</v>
      </c>
      <c r="AU49" s="16">
        <v>356</v>
      </c>
      <c r="AW49" s="3" t="s">
        <v>134</v>
      </c>
      <c r="AX49" s="95">
        <f>Sources!$H$6</f>
        <v>2019</v>
      </c>
      <c r="AY49" s="95" t="str">
        <f>Sources!$G$6</f>
        <v>LFS</v>
      </c>
      <c r="AZ49" s="95" t="s">
        <v>140</v>
      </c>
    </row>
    <row r="50" spans="1:52" x14ac:dyDescent="0.2">
      <c r="I50" s="38"/>
      <c r="J50" s="16"/>
      <c r="K50" s="16"/>
      <c r="L50" s="16"/>
      <c r="N50" s="38"/>
      <c r="O50" s="16"/>
      <c r="P50" s="16"/>
      <c r="Q50" s="16"/>
      <c r="S50" s="38"/>
      <c r="T50" s="16"/>
      <c r="U50" s="16"/>
      <c r="V50" s="16"/>
      <c r="X50" s="16"/>
      <c r="Y50" s="16"/>
      <c r="Z50" s="16"/>
      <c r="AA50" s="16"/>
      <c r="AC50" s="38"/>
      <c r="AD50" s="16"/>
      <c r="AE50" s="16"/>
      <c r="AF50" s="16"/>
      <c r="AH50" s="38"/>
      <c r="AI50" s="16"/>
      <c r="AJ50" s="16"/>
      <c r="AK50" s="16"/>
      <c r="AM50" s="38"/>
      <c r="AN50" s="16"/>
      <c r="AO50" s="16"/>
      <c r="AP50" s="16"/>
      <c r="AR50" s="38"/>
      <c r="AS50" s="16"/>
      <c r="AT50" s="16"/>
      <c r="AU50" s="16"/>
      <c r="AX50" s="94"/>
      <c r="AY50" s="94"/>
      <c r="AZ50" s="94"/>
    </row>
    <row r="51" spans="1:52" x14ac:dyDescent="0.2">
      <c r="A51" s="3">
        <v>2</v>
      </c>
      <c r="B51" s="3" t="s">
        <v>110</v>
      </c>
      <c r="C51" s="3" t="s">
        <v>1</v>
      </c>
      <c r="D51" s="4">
        <v>4405500</v>
      </c>
      <c r="E51" s="3">
        <v>3502222</v>
      </c>
      <c r="F51" s="3">
        <v>847873</v>
      </c>
      <c r="G51" s="3">
        <v>55405</v>
      </c>
      <c r="I51" s="38">
        <v>885771</v>
      </c>
      <c r="J51" s="16">
        <v>110518</v>
      </c>
      <c r="K51" s="16">
        <v>773434</v>
      </c>
      <c r="L51" s="16">
        <v>1818</v>
      </c>
      <c r="N51" s="38">
        <v>5291271</v>
      </c>
      <c r="O51" s="16">
        <v>3612740</v>
      </c>
      <c r="P51" s="16">
        <v>1621307</v>
      </c>
      <c r="Q51" s="16">
        <v>57223</v>
      </c>
      <c r="S51" s="38">
        <v>2309949</v>
      </c>
      <c r="T51" s="16">
        <v>1836490</v>
      </c>
      <c r="U51" s="16">
        <v>453206</v>
      </c>
      <c r="V51" s="16">
        <v>20253</v>
      </c>
      <c r="X51" s="16">
        <v>428297</v>
      </c>
      <c r="Y51" s="16">
        <v>37817</v>
      </c>
      <c r="Z51" s="16">
        <v>389684</v>
      </c>
      <c r="AA51" s="16">
        <v>796</v>
      </c>
      <c r="AC51" s="38">
        <v>2738246</v>
      </c>
      <c r="AD51" s="16">
        <v>1874307</v>
      </c>
      <c r="AE51" s="16">
        <v>842890</v>
      </c>
      <c r="AF51" s="16">
        <v>21049</v>
      </c>
      <c r="AH51" s="38">
        <v>2095551</v>
      </c>
      <c r="AI51" s="16">
        <v>1665732</v>
      </c>
      <c r="AJ51" s="16">
        <v>394668</v>
      </c>
      <c r="AK51" s="16">
        <v>35151</v>
      </c>
      <c r="AM51" s="38">
        <v>457475</v>
      </c>
      <c r="AN51" s="16">
        <v>72702</v>
      </c>
      <c r="AO51" s="16">
        <v>383750</v>
      </c>
      <c r="AP51" s="16">
        <v>1023</v>
      </c>
      <c r="AR51" s="38">
        <v>2553026</v>
      </c>
      <c r="AS51" s="16">
        <v>1738434</v>
      </c>
      <c r="AT51" s="16">
        <v>778418</v>
      </c>
      <c r="AU51" s="16">
        <v>36174</v>
      </c>
      <c r="AW51" s="3" t="s">
        <v>134</v>
      </c>
      <c r="AX51" s="95">
        <f>Sources!$H$6</f>
        <v>2019</v>
      </c>
      <c r="AY51" s="95" t="str">
        <f>Sources!$G$6</f>
        <v>LFS</v>
      </c>
      <c r="AZ51" s="95" t="s">
        <v>141</v>
      </c>
    </row>
    <row r="52" spans="1:52" x14ac:dyDescent="0.2">
      <c r="A52" s="3">
        <v>3</v>
      </c>
      <c r="B52" s="3" t="s">
        <v>110</v>
      </c>
      <c r="C52" s="3" t="s">
        <v>8</v>
      </c>
      <c r="D52" s="4">
        <v>2620808</v>
      </c>
      <c r="E52" s="3">
        <v>1762266</v>
      </c>
      <c r="F52" s="3">
        <v>842333</v>
      </c>
      <c r="G52" s="3">
        <v>16209</v>
      </c>
      <c r="I52" s="38">
        <v>761258</v>
      </c>
      <c r="J52" s="16">
        <v>110518</v>
      </c>
      <c r="K52" s="16">
        <v>648921</v>
      </c>
      <c r="L52" s="16">
        <v>1818</v>
      </c>
      <c r="N52" s="38">
        <v>3382066</v>
      </c>
      <c r="O52" s="16">
        <v>1872784</v>
      </c>
      <c r="P52" s="16">
        <v>1491254</v>
      </c>
      <c r="Q52" s="16">
        <v>18027</v>
      </c>
      <c r="S52" s="38">
        <v>1571423</v>
      </c>
      <c r="T52" s="16">
        <v>1112617</v>
      </c>
      <c r="U52" s="16">
        <v>451207</v>
      </c>
      <c r="V52" s="16">
        <v>7599</v>
      </c>
      <c r="X52" s="16">
        <v>366457</v>
      </c>
      <c r="Y52" s="16">
        <v>37817</v>
      </c>
      <c r="Z52" s="16">
        <v>327845</v>
      </c>
      <c r="AA52" s="16">
        <v>796</v>
      </c>
      <c r="AC52" s="38">
        <v>1937880</v>
      </c>
      <c r="AD52" s="16">
        <v>1150434</v>
      </c>
      <c r="AE52" s="16">
        <v>779052</v>
      </c>
      <c r="AF52" s="16">
        <v>8395</v>
      </c>
      <c r="AH52" s="38">
        <v>1049385</v>
      </c>
      <c r="AI52" s="16">
        <v>649649</v>
      </c>
      <c r="AJ52" s="16">
        <v>391126</v>
      </c>
      <c r="AK52" s="16">
        <v>8610</v>
      </c>
      <c r="AM52" s="38">
        <v>394801</v>
      </c>
      <c r="AN52" s="16">
        <v>72702</v>
      </c>
      <c r="AO52" s="16">
        <v>321076</v>
      </c>
      <c r="AP52" s="16">
        <v>1023</v>
      </c>
      <c r="AR52" s="38">
        <v>1444186</v>
      </c>
      <c r="AS52" s="16">
        <v>722351</v>
      </c>
      <c r="AT52" s="16">
        <v>712202</v>
      </c>
      <c r="AU52" s="16">
        <v>9633</v>
      </c>
      <c r="AW52" s="3" t="s">
        <v>134</v>
      </c>
      <c r="AX52" s="95">
        <f>Sources!$H$6</f>
        <v>2019</v>
      </c>
      <c r="AY52" s="95" t="str">
        <f>Sources!$G$6</f>
        <v>LFS</v>
      </c>
      <c r="AZ52" s="95" t="s">
        <v>141</v>
      </c>
    </row>
    <row r="53" spans="1:52" x14ac:dyDescent="0.2">
      <c r="A53" s="3">
        <v>4</v>
      </c>
      <c r="B53" s="3" t="s">
        <v>110</v>
      </c>
      <c r="C53" s="3" t="s">
        <v>107</v>
      </c>
      <c r="D53" s="4">
        <v>93647</v>
      </c>
      <c r="E53" s="3">
        <v>93313</v>
      </c>
      <c r="F53" s="3">
        <v>0</v>
      </c>
      <c r="G53" s="3">
        <v>335</v>
      </c>
      <c r="I53" s="38">
        <v>32404</v>
      </c>
      <c r="J53" s="16">
        <v>0</v>
      </c>
      <c r="K53" s="16">
        <v>32404</v>
      </c>
      <c r="L53" s="16">
        <v>0</v>
      </c>
      <c r="N53" s="38">
        <v>126051</v>
      </c>
      <c r="O53" s="16">
        <v>93313</v>
      </c>
      <c r="P53" s="16">
        <v>32404</v>
      </c>
      <c r="Q53" s="16">
        <v>335</v>
      </c>
      <c r="S53" s="38">
        <v>59246</v>
      </c>
      <c r="T53" s="16">
        <v>58911</v>
      </c>
      <c r="U53" s="16">
        <v>0</v>
      </c>
      <c r="V53" s="16">
        <v>335</v>
      </c>
      <c r="X53" s="16">
        <v>19387</v>
      </c>
      <c r="Y53" s="16">
        <v>0</v>
      </c>
      <c r="Z53" s="16">
        <v>19387</v>
      </c>
      <c r="AA53" s="16">
        <v>0</v>
      </c>
      <c r="AC53" s="38">
        <v>78633</v>
      </c>
      <c r="AD53" s="16">
        <v>58911</v>
      </c>
      <c r="AE53" s="16">
        <v>19387</v>
      </c>
      <c r="AF53" s="16">
        <v>335</v>
      </c>
      <c r="AH53" s="38">
        <v>34402</v>
      </c>
      <c r="AI53" s="16">
        <v>34402</v>
      </c>
      <c r="AJ53" s="16">
        <v>0</v>
      </c>
      <c r="AK53" s="16">
        <v>0</v>
      </c>
      <c r="AM53" s="38">
        <v>13017</v>
      </c>
      <c r="AN53" s="16">
        <v>0</v>
      </c>
      <c r="AO53" s="16">
        <v>13017</v>
      </c>
      <c r="AP53" s="16">
        <v>0</v>
      </c>
      <c r="AR53" s="38">
        <v>47419</v>
      </c>
      <c r="AS53" s="16">
        <v>34402</v>
      </c>
      <c r="AT53" s="16">
        <v>13017</v>
      </c>
      <c r="AU53" s="16">
        <v>0</v>
      </c>
      <c r="AW53" s="3" t="s">
        <v>134</v>
      </c>
      <c r="AX53" s="95">
        <f>Sources!$H$6</f>
        <v>2019</v>
      </c>
      <c r="AY53" s="95" t="str">
        <f>Sources!$G$6</f>
        <v>LFS</v>
      </c>
      <c r="AZ53" s="95" t="s">
        <v>141</v>
      </c>
    </row>
    <row r="54" spans="1:52" x14ac:dyDescent="0.2">
      <c r="A54" s="3">
        <v>5</v>
      </c>
      <c r="B54" s="3" t="s">
        <v>110</v>
      </c>
      <c r="C54" s="3" t="s">
        <v>10</v>
      </c>
      <c r="D54" s="4">
        <v>1405451</v>
      </c>
      <c r="E54" s="3">
        <v>1375480</v>
      </c>
      <c r="F54" s="3">
        <v>0</v>
      </c>
      <c r="G54" s="3">
        <v>29971</v>
      </c>
      <c r="I54" s="38">
        <v>92109</v>
      </c>
      <c r="J54" s="16">
        <v>0</v>
      </c>
      <c r="K54" s="16">
        <v>92109</v>
      </c>
      <c r="L54" s="16">
        <v>0</v>
      </c>
      <c r="N54" s="38">
        <v>1497560</v>
      </c>
      <c r="O54" s="16">
        <v>1375480</v>
      </c>
      <c r="P54" s="16">
        <v>92109</v>
      </c>
      <c r="Q54" s="16">
        <v>29971</v>
      </c>
      <c r="S54" s="38">
        <v>577581</v>
      </c>
      <c r="T54" s="16">
        <v>567181</v>
      </c>
      <c r="U54" s="16">
        <v>0</v>
      </c>
      <c r="V54" s="16">
        <v>10401</v>
      </c>
      <c r="X54" s="16">
        <v>42452</v>
      </c>
      <c r="Y54" s="16">
        <v>0</v>
      </c>
      <c r="Z54" s="16">
        <v>42452</v>
      </c>
      <c r="AA54" s="16">
        <v>0</v>
      </c>
      <c r="AC54" s="38">
        <v>620033</v>
      </c>
      <c r="AD54" s="16">
        <v>567181</v>
      </c>
      <c r="AE54" s="16">
        <v>42452</v>
      </c>
      <c r="AF54" s="16">
        <v>10401</v>
      </c>
      <c r="AH54" s="38">
        <v>827870</v>
      </c>
      <c r="AI54" s="16">
        <v>808300</v>
      </c>
      <c r="AJ54" s="16">
        <v>0</v>
      </c>
      <c r="AK54" s="16">
        <v>19570</v>
      </c>
      <c r="AM54" s="38">
        <v>49657</v>
      </c>
      <c r="AN54" s="16">
        <v>0</v>
      </c>
      <c r="AO54" s="16">
        <v>49657</v>
      </c>
      <c r="AP54" s="16">
        <v>0</v>
      </c>
      <c r="AR54" s="38">
        <v>877527</v>
      </c>
      <c r="AS54" s="16">
        <v>808300</v>
      </c>
      <c r="AT54" s="16">
        <v>49657</v>
      </c>
      <c r="AU54" s="16">
        <v>19570</v>
      </c>
      <c r="AW54" s="3" t="s">
        <v>134</v>
      </c>
      <c r="AX54" s="95">
        <f>Sources!$H$6</f>
        <v>2019</v>
      </c>
      <c r="AY54" s="95" t="str">
        <f>Sources!$G$6</f>
        <v>LFS</v>
      </c>
      <c r="AZ54" s="95" t="s">
        <v>141</v>
      </c>
    </row>
    <row r="55" spans="1:52" x14ac:dyDescent="0.2">
      <c r="B55" s="3" t="s">
        <v>110</v>
      </c>
      <c r="C55" s="3" t="s">
        <v>11</v>
      </c>
      <c r="D55" s="4">
        <v>285593</v>
      </c>
      <c r="E55" s="3">
        <v>271163</v>
      </c>
      <c r="F55" s="3">
        <v>5540</v>
      </c>
      <c r="G55" s="3">
        <v>8890</v>
      </c>
      <c r="I55" s="38">
        <v>0</v>
      </c>
      <c r="J55" s="16">
        <v>0</v>
      </c>
      <c r="K55" s="16">
        <v>0</v>
      </c>
      <c r="L55" s="16">
        <v>0</v>
      </c>
      <c r="N55" s="38">
        <v>285593</v>
      </c>
      <c r="O55" s="16">
        <v>271163</v>
      </c>
      <c r="P55" s="16">
        <v>5540</v>
      </c>
      <c r="Q55" s="16">
        <v>8890</v>
      </c>
      <c r="S55" s="38">
        <v>101699</v>
      </c>
      <c r="T55" s="16">
        <v>97782</v>
      </c>
      <c r="U55" s="16">
        <v>1998</v>
      </c>
      <c r="V55" s="16">
        <v>1919</v>
      </c>
      <c r="X55" s="16">
        <v>0</v>
      </c>
      <c r="Y55" s="16">
        <v>0</v>
      </c>
      <c r="Z55" s="16">
        <v>0</v>
      </c>
      <c r="AA55" s="16">
        <v>0</v>
      </c>
      <c r="AC55" s="38">
        <v>101699</v>
      </c>
      <c r="AD55" s="16">
        <v>97782</v>
      </c>
      <c r="AE55" s="16">
        <v>1998</v>
      </c>
      <c r="AF55" s="16">
        <v>1919</v>
      </c>
      <c r="AH55" s="38">
        <v>183894</v>
      </c>
      <c r="AI55" s="16">
        <v>173381</v>
      </c>
      <c r="AJ55" s="16">
        <v>3542</v>
      </c>
      <c r="AK55" s="16">
        <v>6971</v>
      </c>
      <c r="AM55" s="38">
        <v>0</v>
      </c>
      <c r="AN55" s="16">
        <v>0</v>
      </c>
      <c r="AO55" s="16">
        <v>0</v>
      </c>
      <c r="AP55" s="16">
        <v>0</v>
      </c>
      <c r="AR55" s="38">
        <v>183894</v>
      </c>
      <c r="AS55" s="16">
        <v>173381</v>
      </c>
      <c r="AT55" s="16">
        <v>3542</v>
      </c>
      <c r="AU55" s="16">
        <v>6971</v>
      </c>
      <c r="AW55" s="3" t="s">
        <v>134</v>
      </c>
      <c r="AX55" s="95">
        <f>Sources!$H$6</f>
        <v>2019</v>
      </c>
      <c r="AY55" s="95" t="str">
        <f>Sources!$G$6</f>
        <v>LFS</v>
      </c>
      <c r="AZ55" s="95" t="s">
        <v>141</v>
      </c>
    </row>
    <row r="56" spans="1:52" x14ac:dyDescent="0.2">
      <c r="I56" s="38"/>
      <c r="J56" s="16"/>
      <c r="K56" s="16"/>
      <c r="L56" s="16"/>
      <c r="N56" s="38"/>
      <c r="O56" s="16"/>
      <c r="P56" s="16"/>
      <c r="Q56" s="16"/>
      <c r="S56" s="38"/>
      <c r="T56" s="16"/>
      <c r="U56" s="16"/>
      <c r="V56" s="16"/>
      <c r="X56" s="16"/>
      <c r="Y56" s="16"/>
      <c r="Z56" s="16"/>
      <c r="AA56" s="16"/>
      <c r="AC56" s="38"/>
      <c r="AD56" s="16"/>
      <c r="AE56" s="16"/>
      <c r="AF56" s="16"/>
      <c r="AH56" s="38"/>
      <c r="AI56" s="16"/>
      <c r="AJ56" s="16"/>
      <c r="AK56" s="16"/>
      <c r="AM56" s="38"/>
      <c r="AN56" s="16"/>
      <c r="AO56" s="16"/>
      <c r="AP56" s="16"/>
      <c r="AR56" s="38"/>
      <c r="AS56" s="16"/>
      <c r="AT56" s="16"/>
      <c r="AU56" s="16"/>
      <c r="AX56" s="94"/>
      <c r="AY56" s="94"/>
      <c r="AZ56" s="94"/>
    </row>
    <row r="57" spans="1:52" ht="13.5" customHeight="1" x14ac:dyDescent="0.2">
      <c r="A57" s="3">
        <v>1</v>
      </c>
      <c r="B57" s="3" t="s">
        <v>111</v>
      </c>
      <c r="C57" s="3" t="s">
        <v>1</v>
      </c>
      <c r="D57" s="4">
        <v>2144</v>
      </c>
      <c r="E57" s="3">
        <v>1597</v>
      </c>
      <c r="F57" s="3">
        <v>443</v>
      </c>
      <c r="G57" s="3">
        <v>105</v>
      </c>
      <c r="I57" s="38">
        <v>5593</v>
      </c>
      <c r="J57" s="16">
        <v>75</v>
      </c>
      <c r="K57" s="16">
        <v>5415</v>
      </c>
      <c r="L57" s="16">
        <v>103</v>
      </c>
      <c r="N57" s="38">
        <v>7737</v>
      </c>
      <c r="O57" s="16">
        <v>1672</v>
      </c>
      <c r="P57" s="16">
        <v>5858</v>
      </c>
      <c r="Q57" s="16">
        <v>208</v>
      </c>
      <c r="S57" s="38">
        <v>1044</v>
      </c>
      <c r="T57" s="16">
        <v>793</v>
      </c>
      <c r="U57" s="16">
        <v>205</v>
      </c>
      <c r="V57" s="16">
        <v>45</v>
      </c>
      <c r="X57" s="16">
        <v>3015</v>
      </c>
      <c r="Y57" s="16">
        <v>58</v>
      </c>
      <c r="Z57" s="16">
        <v>2914</v>
      </c>
      <c r="AA57" s="16">
        <v>44</v>
      </c>
      <c r="AC57" s="38">
        <v>4059</v>
      </c>
      <c r="AD57" s="16">
        <v>851</v>
      </c>
      <c r="AE57" s="16">
        <v>3119</v>
      </c>
      <c r="AF57" s="16">
        <v>89</v>
      </c>
      <c r="AH57" s="38">
        <v>1100</v>
      </c>
      <c r="AI57" s="16">
        <v>803</v>
      </c>
      <c r="AJ57" s="16">
        <v>237</v>
      </c>
      <c r="AK57" s="16">
        <v>59</v>
      </c>
      <c r="AM57" s="38">
        <v>2577</v>
      </c>
      <c r="AN57" s="16">
        <v>17</v>
      </c>
      <c r="AO57" s="16">
        <v>2501</v>
      </c>
      <c r="AP57" s="16">
        <v>59</v>
      </c>
      <c r="AR57" s="38">
        <v>3677</v>
      </c>
      <c r="AS57" s="16">
        <v>820</v>
      </c>
      <c r="AT57" s="16">
        <v>2738</v>
      </c>
      <c r="AU57" s="16">
        <v>118</v>
      </c>
      <c r="AW57" s="27" t="s">
        <v>136</v>
      </c>
      <c r="AX57" s="94">
        <f>Sources!$H$8</f>
        <v>2019</v>
      </c>
      <c r="AY57" s="94" t="str">
        <f>Sources!$G$8</f>
        <v>LFS</v>
      </c>
      <c r="AZ57" s="94" t="s">
        <v>140</v>
      </c>
    </row>
    <row r="58" spans="1:52" x14ac:dyDescent="0.2">
      <c r="A58" s="3">
        <v>2</v>
      </c>
      <c r="B58" s="3" t="s">
        <v>111</v>
      </c>
      <c r="C58" s="3" t="s">
        <v>8</v>
      </c>
      <c r="D58" s="4">
        <v>1134</v>
      </c>
      <c r="E58" s="3">
        <v>697</v>
      </c>
      <c r="F58" s="3">
        <v>354</v>
      </c>
      <c r="G58" s="3">
        <v>83</v>
      </c>
      <c r="I58" s="38">
        <v>5351</v>
      </c>
      <c r="J58" s="16">
        <v>75</v>
      </c>
      <c r="K58" s="16">
        <v>5173</v>
      </c>
      <c r="L58" s="16">
        <v>103</v>
      </c>
      <c r="N58" s="38">
        <v>6485</v>
      </c>
      <c r="O58" s="16">
        <v>772</v>
      </c>
      <c r="P58" s="16">
        <v>5527</v>
      </c>
      <c r="Q58" s="16">
        <v>186</v>
      </c>
      <c r="S58" s="38">
        <v>608</v>
      </c>
      <c r="T58" s="16">
        <v>393</v>
      </c>
      <c r="U58" s="16">
        <v>169</v>
      </c>
      <c r="V58" s="16">
        <v>45</v>
      </c>
      <c r="X58" s="16">
        <v>2912</v>
      </c>
      <c r="Y58" s="16">
        <v>58</v>
      </c>
      <c r="Z58" s="16">
        <v>2811</v>
      </c>
      <c r="AA58" s="16">
        <v>44</v>
      </c>
      <c r="AC58" s="38">
        <v>3520</v>
      </c>
      <c r="AD58" s="16">
        <v>451</v>
      </c>
      <c r="AE58" s="16">
        <v>2980</v>
      </c>
      <c r="AF58" s="16">
        <v>89</v>
      </c>
      <c r="AH58" s="38">
        <v>526</v>
      </c>
      <c r="AI58" s="16">
        <v>304</v>
      </c>
      <c r="AJ58" s="16">
        <v>185</v>
      </c>
      <c r="AK58" s="16">
        <v>37</v>
      </c>
      <c r="AM58" s="38">
        <v>2439</v>
      </c>
      <c r="AN58" s="16">
        <v>17</v>
      </c>
      <c r="AO58" s="16">
        <v>2363</v>
      </c>
      <c r="AP58" s="16">
        <v>59</v>
      </c>
      <c r="AR58" s="38">
        <v>2965</v>
      </c>
      <c r="AS58" s="16">
        <v>321</v>
      </c>
      <c r="AT58" s="16">
        <v>2548</v>
      </c>
      <c r="AU58" s="16">
        <v>96</v>
      </c>
      <c r="AW58" s="27" t="s">
        <v>136</v>
      </c>
      <c r="AX58" s="94">
        <f>Sources!$H$8</f>
        <v>2019</v>
      </c>
      <c r="AY58" s="94" t="str">
        <f>Sources!$G$8</f>
        <v>LFS</v>
      </c>
      <c r="AZ58" s="94" t="s">
        <v>140</v>
      </c>
    </row>
    <row r="59" spans="1:52" x14ac:dyDescent="0.2">
      <c r="A59" s="3">
        <v>3</v>
      </c>
      <c r="B59" s="3" t="s">
        <v>111</v>
      </c>
      <c r="C59" s="3" t="s">
        <v>107</v>
      </c>
      <c r="D59" s="4">
        <v>288</v>
      </c>
      <c r="E59" s="3">
        <v>288</v>
      </c>
      <c r="F59" s="3">
        <v>0</v>
      </c>
      <c r="G59" s="3">
        <v>0</v>
      </c>
      <c r="I59" s="38">
        <v>107</v>
      </c>
      <c r="J59" s="16">
        <v>0</v>
      </c>
      <c r="K59" s="16">
        <v>107</v>
      </c>
      <c r="L59" s="16">
        <v>0</v>
      </c>
      <c r="N59" s="38">
        <v>395</v>
      </c>
      <c r="O59" s="16">
        <v>288</v>
      </c>
      <c r="P59" s="16">
        <v>107</v>
      </c>
      <c r="Q59" s="16">
        <v>0</v>
      </c>
      <c r="S59" s="38">
        <v>155</v>
      </c>
      <c r="T59" s="16">
        <v>155</v>
      </c>
      <c r="U59" s="16">
        <v>0</v>
      </c>
      <c r="V59" s="16">
        <v>0</v>
      </c>
      <c r="X59" s="16">
        <v>61</v>
      </c>
      <c r="Y59" s="16">
        <v>0</v>
      </c>
      <c r="Z59" s="16">
        <v>61</v>
      </c>
      <c r="AA59" s="16">
        <v>0</v>
      </c>
      <c r="AC59" s="38">
        <v>216</v>
      </c>
      <c r="AD59" s="16">
        <v>155</v>
      </c>
      <c r="AE59" s="16">
        <v>61</v>
      </c>
      <c r="AF59" s="16">
        <v>0</v>
      </c>
      <c r="AH59" s="38">
        <v>133</v>
      </c>
      <c r="AI59" s="16">
        <v>133</v>
      </c>
      <c r="AJ59" s="16">
        <v>0</v>
      </c>
      <c r="AK59" s="16">
        <v>0</v>
      </c>
      <c r="AM59" s="38">
        <v>46</v>
      </c>
      <c r="AN59" s="16">
        <v>0</v>
      </c>
      <c r="AO59" s="16">
        <v>46</v>
      </c>
      <c r="AP59" s="16">
        <v>0</v>
      </c>
      <c r="AR59" s="38">
        <v>179</v>
      </c>
      <c r="AS59" s="16">
        <v>133</v>
      </c>
      <c r="AT59" s="16">
        <v>46</v>
      </c>
      <c r="AU59" s="16">
        <v>0</v>
      </c>
      <c r="AW59" s="27" t="s">
        <v>136</v>
      </c>
      <c r="AX59" s="94">
        <f>Sources!$H$8</f>
        <v>2019</v>
      </c>
      <c r="AY59" s="94" t="str">
        <f>Sources!$G$8</f>
        <v>LFS</v>
      </c>
      <c r="AZ59" s="94" t="s">
        <v>140</v>
      </c>
    </row>
    <row r="60" spans="1:52" x14ac:dyDescent="0.2">
      <c r="A60" s="3">
        <v>4</v>
      </c>
      <c r="B60" s="3" t="s">
        <v>111</v>
      </c>
      <c r="C60" s="3" t="s">
        <v>10</v>
      </c>
      <c r="D60" s="4">
        <v>343</v>
      </c>
      <c r="E60" s="3">
        <v>334</v>
      </c>
      <c r="F60" s="3">
        <v>0</v>
      </c>
      <c r="G60" s="3">
        <v>9</v>
      </c>
      <c r="I60" s="38">
        <v>135</v>
      </c>
      <c r="J60" s="16">
        <v>0</v>
      </c>
      <c r="K60" s="16">
        <v>135</v>
      </c>
      <c r="L60" s="16">
        <v>0</v>
      </c>
      <c r="N60" s="38">
        <v>478</v>
      </c>
      <c r="O60" s="16">
        <v>334</v>
      </c>
      <c r="P60" s="16">
        <v>135</v>
      </c>
      <c r="Q60" s="16">
        <v>9</v>
      </c>
      <c r="S60" s="38">
        <v>156</v>
      </c>
      <c r="T60" s="16">
        <v>156</v>
      </c>
      <c r="U60" s="16">
        <v>0</v>
      </c>
      <c r="V60" s="16">
        <v>0</v>
      </c>
      <c r="X60" s="16">
        <v>42</v>
      </c>
      <c r="Y60" s="16">
        <v>0</v>
      </c>
      <c r="Z60" s="16">
        <v>42</v>
      </c>
      <c r="AA60" s="16">
        <v>0</v>
      </c>
      <c r="AC60" s="38">
        <v>198</v>
      </c>
      <c r="AD60" s="16">
        <v>156</v>
      </c>
      <c r="AE60" s="16">
        <v>42</v>
      </c>
      <c r="AF60" s="16">
        <v>0</v>
      </c>
      <c r="AH60" s="38">
        <v>187</v>
      </c>
      <c r="AI60" s="16">
        <v>178</v>
      </c>
      <c r="AJ60" s="16">
        <v>0</v>
      </c>
      <c r="AK60" s="16">
        <v>9</v>
      </c>
      <c r="AM60" s="38">
        <v>93</v>
      </c>
      <c r="AN60" s="16">
        <v>0</v>
      </c>
      <c r="AO60" s="16">
        <v>93</v>
      </c>
      <c r="AP60" s="16">
        <v>0</v>
      </c>
      <c r="AR60" s="38">
        <v>280</v>
      </c>
      <c r="AS60" s="16">
        <v>178</v>
      </c>
      <c r="AT60" s="16">
        <v>93</v>
      </c>
      <c r="AU60" s="16">
        <v>9</v>
      </c>
      <c r="AW60" s="27" t="s">
        <v>136</v>
      </c>
      <c r="AX60" s="94">
        <f>Sources!$H$8</f>
        <v>2019</v>
      </c>
      <c r="AY60" s="94" t="str">
        <f>Sources!$G$8</f>
        <v>LFS</v>
      </c>
      <c r="AZ60" s="94" t="s">
        <v>140</v>
      </c>
    </row>
    <row r="61" spans="1:52" x14ac:dyDescent="0.2">
      <c r="A61" s="3">
        <v>5</v>
      </c>
      <c r="B61" s="3" t="s">
        <v>111</v>
      </c>
      <c r="C61" s="3" t="s">
        <v>11</v>
      </c>
      <c r="D61" s="4">
        <v>379</v>
      </c>
      <c r="E61" s="3">
        <v>277</v>
      </c>
      <c r="F61" s="3">
        <v>89</v>
      </c>
      <c r="G61" s="3">
        <v>13</v>
      </c>
      <c r="I61" s="38">
        <v>0</v>
      </c>
      <c r="J61" s="16">
        <v>0</v>
      </c>
      <c r="K61" s="16">
        <v>0</v>
      </c>
      <c r="L61" s="16">
        <v>0</v>
      </c>
      <c r="N61" s="38">
        <v>379</v>
      </c>
      <c r="O61" s="16">
        <v>277</v>
      </c>
      <c r="P61" s="16">
        <v>89</v>
      </c>
      <c r="Q61" s="16">
        <v>13</v>
      </c>
      <c r="S61" s="38">
        <v>126</v>
      </c>
      <c r="T61" s="16">
        <v>90</v>
      </c>
      <c r="U61" s="16">
        <v>36</v>
      </c>
      <c r="V61" s="16">
        <v>0</v>
      </c>
      <c r="X61" s="16">
        <v>0</v>
      </c>
      <c r="Y61" s="16">
        <v>0</v>
      </c>
      <c r="Z61" s="16">
        <v>0</v>
      </c>
      <c r="AA61" s="16">
        <v>0</v>
      </c>
      <c r="AC61" s="38">
        <v>126</v>
      </c>
      <c r="AD61" s="16">
        <v>90</v>
      </c>
      <c r="AE61" s="16">
        <v>36</v>
      </c>
      <c r="AF61" s="16">
        <v>0</v>
      </c>
      <c r="AH61" s="38">
        <v>253</v>
      </c>
      <c r="AI61" s="16">
        <v>188</v>
      </c>
      <c r="AJ61" s="16">
        <v>53</v>
      </c>
      <c r="AK61" s="16">
        <v>13</v>
      </c>
      <c r="AM61" s="38">
        <v>0</v>
      </c>
      <c r="AN61" s="16">
        <v>0</v>
      </c>
      <c r="AO61" s="16">
        <v>0</v>
      </c>
      <c r="AP61" s="16">
        <v>0</v>
      </c>
      <c r="AR61" s="38">
        <v>253</v>
      </c>
      <c r="AS61" s="16">
        <v>188</v>
      </c>
      <c r="AT61" s="16">
        <v>53</v>
      </c>
      <c r="AU61" s="16">
        <v>13</v>
      </c>
      <c r="AW61" s="27" t="s">
        <v>136</v>
      </c>
      <c r="AX61" s="94">
        <f>Sources!$H$8</f>
        <v>2019</v>
      </c>
      <c r="AY61" s="94" t="str">
        <f>Sources!$G$8</f>
        <v>LFS</v>
      </c>
      <c r="AZ61" s="94" t="s">
        <v>140</v>
      </c>
    </row>
    <row r="62" spans="1:52" x14ac:dyDescent="0.2">
      <c r="I62" s="38"/>
      <c r="J62" s="16"/>
      <c r="K62" s="16"/>
      <c r="L62" s="16"/>
      <c r="N62" s="38"/>
      <c r="O62" s="16"/>
      <c r="P62" s="16"/>
      <c r="Q62" s="16"/>
      <c r="S62" s="38"/>
      <c r="T62" s="16"/>
      <c r="U62" s="16"/>
      <c r="V62" s="16"/>
      <c r="X62" s="16"/>
      <c r="Y62" s="16"/>
      <c r="Z62" s="16"/>
      <c r="AA62" s="16"/>
      <c r="AC62" s="38"/>
      <c r="AD62" s="16"/>
      <c r="AE62" s="16"/>
      <c r="AF62" s="16"/>
      <c r="AH62" s="38"/>
      <c r="AI62" s="16"/>
      <c r="AJ62" s="16"/>
      <c r="AK62" s="16"/>
      <c r="AM62" s="38"/>
      <c r="AN62" s="16"/>
      <c r="AO62" s="16"/>
      <c r="AP62" s="16"/>
      <c r="AR62" s="38"/>
      <c r="AS62" s="16"/>
      <c r="AT62" s="16"/>
      <c r="AU62" s="16"/>
      <c r="AX62" s="94"/>
      <c r="AY62" s="94"/>
      <c r="AZ62" s="94"/>
    </row>
    <row r="63" spans="1:52" x14ac:dyDescent="0.2">
      <c r="B63" s="3" t="s">
        <v>111</v>
      </c>
      <c r="C63" s="3" t="s">
        <v>1</v>
      </c>
      <c r="D63" s="4">
        <v>2144</v>
      </c>
      <c r="E63" s="3">
        <v>1597</v>
      </c>
      <c r="F63" s="3">
        <v>443</v>
      </c>
      <c r="G63" s="3">
        <v>105</v>
      </c>
      <c r="I63" s="38">
        <v>5593</v>
      </c>
      <c r="J63" s="16">
        <v>75</v>
      </c>
      <c r="K63" s="16">
        <v>5415</v>
      </c>
      <c r="L63" s="16">
        <v>103</v>
      </c>
      <c r="N63" s="38">
        <v>7737</v>
      </c>
      <c r="O63" s="16">
        <v>1672</v>
      </c>
      <c r="P63" s="16">
        <v>5858</v>
      </c>
      <c r="Q63" s="16">
        <v>208</v>
      </c>
      <c r="S63" s="38">
        <v>1044</v>
      </c>
      <c r="T63" s="16">
        <v>793</v>
      </c>
      <c r="U63" s="16">
        <v>205</v>
      </c>
      <c r="V63" s="16">
        <v>45</v>
      </c>
      <c r="X63" s="16">
        <v>3015</v>
      </c>
      <c r="Y63" s="16">
        <v>58</v>
      </c>
      <c r="Z63" s="16">
        <v>2914</v>
      </c>
      <c r="AA63" s="16">
        <v>44</v>
      </c>
      <c r="AC63" s="38">
        <v>4059</v>
      </c>
      <c r="AD63" s="16">
        <v>851</v>
      </c>
      <c r="AE63" s="16">
        <v>3119</v>
      </c>
      <c r="AF63" s="16">
        <v>89</v>
      </c>
      <c r="AH63" s="38">
        <v>1100</v>
      </c>
      <c r="AI63" s="16">
        <v>803</v>
      </c>
      <c r="AJ63" s="16">
        <v>237</v>
      </c>
      <c r="AK63" s="16">
        <v>59</v>
      </c>
      <c r="AM63" s="38">
        <v>2577</v>
      </c>
      <c r="AN63" s="16">
        <v>17</v>
      </c>
      <c r="AO63" s="16">
        <v>2501</v>
      </c>
      <c r="AP63" s="16">
        <v>59</v>
      </c>
      <c r="AR63" s="38">
        <v>3677</v>
      </c>
      <c r="AS63" s="16">
        <v>820</v>
      </c>
      <c r="AT63" s="16">
        <v>2738</v>
      </c>
      <c r="AU63" s="16">
        <v>118</v>
      </c>
      <c r="AW63" s="27" t="s">
        <v>136</v>
      </c>
      <c r="AX63" s="94">
        <f>Sources!$H$8</f>
        <v>2019</v>
      </c>
      <c r="AY63" s="94" t="str">
        <f>Sources!$G$8</f>
        <v>LFS</v>
      </c>
      <c r="AZ63" s="94" t="s">
        <v>141</v>
      </c>
    </row>
    <row r="64" spans="1:52" x14ac:dyDescent="0.2">
      <c r="B64" s="3" t="s">
        <v>111</v>
      </c>
      <c r="C64" s="3" t="s">
        <v>8</v>
      </c>
      <c r="D64" s="4">
        <v>1134</v>
      </c>
      <c r="E64" s="3">
        <v>697</v>
      </c>
      <c r="F64" s="3">
        <v>354</v>
      </c>
      <c r="G64" s="3">
        <v>83</v>
      </c>
      <c r="I64" s="38">
        <v>5351</v>
      </c>
      <c r="J64" s="16">
        <v>75</v>
      </c>
      <c r="K64" s="16">
        <v>5173</v>
      </c>
      <c r="L64" s="16">
        <v>103</v>
      </c>
      <c r="N64" s="38">
        <v>6485</v>
      </c>
      <c r="O64" s="16">
        <v>772</v>
      </c>
      <c r="P64" s="16">
        <v>5527</v>
      </c>
      <c r="Q64" s="16">
        <v>186</v>
      </c>
      <c r="S64" s="38">
        <v>608</v>
      </c>
      <c r="T64" s="16">
        <v>393</v>
      </c>
      <c r="U64" s="16">
        <v>169</v>
      </c>
      <c r="V64" s="16">
        <v>45</v>
      </c>
      <c r="X64" s="16">
        <v>2912</v>
      </c>
      <c r="Y64" s="16">
        <v>58</v>
      </c>
      <c r="Z64" s="16">
        <v>2811</v>
      </c>
      <c r="AA64" s="16">
        <v>44</v>
      </c>
      <c r="AC64" s="38">
        <v>3520</v>
      </c>
      <c r="AD64" s="16">
        <v>451</v>
      </c>
      <c r="AE64" s="16">
        <v>2980</v>
      </c>
      <c r="AF64" s="16">
        <v>89</v>
      </c>
      <c r="AH64" s="38">
        <v>526</v>
      </c>
      <c r="AI64" s="16">
        <v>304</v>
      </c>
      <c r="AJ64" s="16">
        <v>185</v>
      </c>
      <c r="AK64" s="16">
        <v>37</v>
      </c>
      <c r="AM64" s="38">
        <v>2439</v>
      </c>
      <c r="AN64" s="16">
        <v>17</v>
      </c>
      <c r="AO64" s="16">
        <v>2363</v>
      </c>
      <c r="AP64" s="16">
        <v>59</v>
      </c>
      <c r="AR64" s="38">
        <v>2965</v>
      </c>
      <c r="AS64" s="16">
        <v>321</v>
      </c>
      <c r="AT64" s="16">
        <v>2548</v>
      </c>
      <c r="AU64" s="16">
        <v>96</v>
      </c>
      <c r="AW64" s="27" t="s">
        <v>136</v>
      </c>
      <c r="AX64" s="94">
        <f>Sources!$H$8</f>
        <v>2019</v>
      </c>
      <c r="AY64" s="94" t="str">
        <f>Sources!$G$8</f>
        <v>LFS</v>
      </c>
      <c r="AZ64" s="94" t="s">
        <v>141</v>
      </c>
    </row>
    <row r="65" spans="2:52" x14ac:dyDescent="0.2">
      <c r="B65" s="3" t="s">
        <v>111</v>
      </c>
      <c r="C65" s="3" t="s">
        <v>107</v>
      </c>
      <c r="D65" s="4">
        <v>288</v>
      </c>
      <c r="E65" s="3">
        <v>288</v>
      </c>
      <c r="F65" s="3">
        <v>0</v>
      </c>
      <c r="G65" s="3">
        <v>0</v>
      </c>
      <c r="I65" s="38">
        <v>107</v>
      </c>
      <c r="J65" s="16">
        <v>0</v>
      </c>
      <c r="K65" s="16">
        <v>107</v>
      </c>
      <c r="L65" s="16">
        <v>0</v>
      </c>
      <c r="N65" s="38">
        <v>395</v>
      </c>
      <c r="O65" s="16">
        <v>288</v>
      </c>
      <c r="P65" s="16">
        <v>107</v>
      </c>
      <c r="Q65" s="16">
        <v>0</v>
      </c>
      <c r="S65" s="38">
        <v>155</v>
      </c>
      <c r="T65" s="16">
        <v>155</v>
      </c>
      <c r="U65" s="16">
        <v>0</v>
      </c>
      <c r="V65" s="16">
        <v>0</v>
      </c>
      <c r="X65" s="16">
        <v>61</v>
      </c>
      <c r="Y65" s="16">
        <v>0</v>
      </c>
      <c r="Z65" s="16">
        <v>61</v>
      </c>
      <c r="AA65" s="16">
        <v>0</v>
      </c>
      <c r="AC65" s="38">
        <v>216</v>
      </c>
      <c r="AD65" s="16">
        <v>155</v>
      </c>
      <c r="AE65" s="16">
        <v>61</v>
      </c>
      <c r="AF65" s="16">
        <v>0</v>
      </c>
      <c r="AH65" s="38">
        <v>133</v>
      </c>
      <c r="AI65" s="16">
        <v>133</v>
      </c>
      <c r="AJ65" s="16">
        <v>0</v>
      </c>
      <c r="AK65" s="16">
        <v>0</v>
      </c>
      <c r="AM65" s="38">
        <v>46</v>
      </c>
      <c r="AN65" s="16">
        <v>0</v>
      </c>
      <c r="AO65" s="16">
        <v>46</v>
      </c>
      <c r="AP65" s="16">
        <v>0</v>
      </c>
      <c r="AR65" s="38">
        <v>179</v>
      </c>
      <c r="AS65" s="16">
        <v>133</v>
      </c>
      <c r="AT65" s="16">
        <v>46</v>
      </c>
      <c r="AU65" s="16">
        <v>0</v>
      </c>
      <c r="AW65" s="27" t="s">
        <v>136</v>
      </c>
      <c r="AX65" s="94">
        <f>Sources!$H$8</f>
        <v>2019</v>
      </c>
      <c r="AY65" s="94" t="str">
        <f>Sources!$G$8</f>
        <v>LFS</v>
      </c>
      <c r="AZ65" s="94" t="s">
        <v>141</v>
      </c>
    </row>
    <row r="66" spans="2:52" x14ac:dyDescent="0.2">
      <c r="B66" s="3" t="s">
        <v>111</v>
      </c>
      <c r="C66" s="3" t="s">
        <v>10</v>
      </c>
      <c r="D66" s="4">
        <v>343</v>
      </c>
      <c r="E66" s="3">
        <v>334</v>
      </c>
      <c r="F66" s="3">
        <v>0</v>
      </c>
      <c r="G66" s="3">
        <v>9</v>
      </c>
      <c r="I66" s="38">
        <v>135</v>
      </c>
      <c r="J66" s="16">
        <v>0</v>
      </c>
      <c r="K66" s="16">
        <v>135</v>
      </c>
      <c r="L66" s="16">
        <v>0</v>
      </c>
      <c r="N66" s="38">
        <v>478</v>
      </c>
      <c r="O66" s="16">
        <v>334</v>
      </c>
      <c r="P66" s="16">
        <v>135</v>
      </c>
      <c r="Q66" s="16">
        <v>9</v>
      </c>
      <c r="S66" s="38">
        <v>156</v>
      </c>
      <c r="T66" s="16">
        <v>156</v>
      </c>
      <c r="U66" s="16">
        <v>0</v>
      </c>
      <c r="V66" s="16">
        <v>0</v>
      </c>
      <c r="X66" s="16">
        <v>42</v>
      </c>
      <c r="Y66" s="16">
        <v>0</v>
      </c>
      <c r="Z66" s="16">
        <v>42</v>
      </c>
      <c r="AA66" s="16">
        <v>0</v>
      </c>
      <c r="AC66" s="38">
        <v>198</v>
      </c>
      <c r="AD66" s="16">
        <v>156</v>
      </c>
      <c r="AE66" s="16">
        <v>42</v>
      </c>
      <c r="AF66" s="16">
        <v>0</v>
      </c>
      <c r="AH66" s="38">
        <v>187</v>
      </c>
      <c r="AI66" s="16">
        <v>178</v>
      </c>
      <c r="AJ66" s="16">
        <v>0</v>
      </c>
      <c r="AK66" s="16">
        <v>9</v>
      </c>
      <c r="AM66" s="38">
        <v>93</v>
      </c>
      <c r="AN66" s="16">
        <v>0</v>
      </c>
      <c r="AO66" s="16">
        <v>93</v>
      </c>
      <c r="AP66" s="16">
        <v>0</v>
      </c>
      <c r="AR66" s="38">
        <v>280</v>
      </c>
      <c r="AS66" s="16">
        <v>178</v>
      </c>
      <c r="AT66" s="16">
        <v>93</v>
      </c>
      <c r="AU66" s="16">
        <v>9</v>
      </c>
      <c r="AW66" s="27" t="s">
        <v>136</v>
      </c>
      <c r="AX66" s="94">
        <f>Sources!$H$8</f>
        <v>2019</v>
      </c>
      <c r="AY66" s="94" t="str">
        <f>Sources!$G$8</f>
        <v>LFS</v>
      </c>
      <c r="AZ66" s="94" t="s">
        <v>141</v>
      </c>
    </row>
    <row r="67" spans="2:52" x14ac:dyDescent="0.2">
      <c r="B67" s="3" t="s">
        <v>111</v>
      </c>
      <c r="C67" s="3" t="s">
        <v>11</v>
      </c>
      <c r="D67" s="4">
        <v>379</v>
      </c>
      <c r="E67" s="3">
        <v>277</v>
      </c>
      <c r="F67" s="3">
        <v>89</v>
      </c>
      <c r="G67" s="3">
        <v>13</v>
      </c>
      <c r="I67" s="38">
        <v>0</v>
      </c>
      <c r="J67" s="16">
        <v>0</v>
      </c>
      <c r="K67" s="16">
        <v>0</v>
      </c>
      <c r="L67" s="16">
        <v>0</v>
      </c>
      <c r="N67" s="38">
        <v>379</v>
      </c>
      <c r="O67" s="16">
        <v>277</v>
      </c>
      <c r="P67" s="16">
        <v>89</v>
      </c>
      <c r="Q67" s="16">
        <v>13</v>
      </c>
      <c r="S67" s="38">
        <v>126</v>
      </c>
      <c r="T67" s="16">
        <v>90</v>
      </c>
      <c r="U67" s="16">
        <v>36</v>
      </c>
      <c r="V67" s="16">
        <v>0</v>
      </c>
      <c r="X67" s="16">
        <v>0</v>
      </c>
      <c r="Y67" s="16">
        <v>0</v>
      </c>
      <c r="Z67" s="16">
        <v>0</v>
      </c>
      <c r="AA67" s="16">
        <v>0</v>
      </c>
      <c r="AC67" s="38">
        <v>126</v>
      </c>
      <c r="AD67" s="16">
        <v>90</v>
      </c>
      <c r="AE67" s="16">
        <v>36</v>
      </c>
      <c r="AF67" s="16">
        <v>0</v>
      </c>
      <c r="AH67" s="38">
        <v>253</v>
      </c>
      <c r="AI67" s="16">
        <v>188</v>
      </c>
      <c r="AJ67" s="16">
        <v>53</v>
      </c>
      <c r="AK67" s="16">
        <v>13</v>
      </c>
      <c r="AM67" s="38">
        <v>0</v>
      </c>
      <c r="AN67" s="16">
        <v>0</v>
      </c>
      <c r="AO67" s="16">
        <v>0</v>
      </c>
      <c r="AP67" s="16">
        <v>0</v>
      </c>
      <c r="AR67" s="38">
        <v>253</v>
      </c>
      <c r="AS67" s="16">
        <v>188</v>
      </c>
      <c r="AT67" s="16">
        <v>53</v>
      </c>
      <c r="AU67" s="16">
        <v>13</v>
      </c>
      <c r="AW67" s="27" t="s">
        <v>136</v>
      </c>
      <c r="AX67" s="94">
        <f>Sources!$H$8</f>
        <v>2019</v>
      </c>
      <c r="AY67" s="94" t="str">
        <f>Sources!$G$8</f>
        <v>LFS</v>
      </c>
      <c r="AZ67" s="94" t="s">
        <v>141</v>
      </c>
    </row>
    <row r="68" spans="2:52" x14ac:dyDescent="0.2">
      <c r="I68" s="38"/>
      <c r="J68" s="16"/>
      <c r="K68" s="16"/>
      <c r="L68" s="16"/>
      <c r="N68" s="38"/>
      <c r="O68" s="16"/>
      <c r="P68" s="16"/>
      <c r="Q68" s="16"/>
      <c r="S68" s="38"/>
      <c r="T68" s="16"/>
      <c r="U68" s="16"/>
      <c r="V68" s="16"/>
      <c r="X68" s="16"/>
      <c r="Y68" s="16"/>
      <c r="Z68" s="16"/>
      <c r="AA68" s="16"/>
      <c r="AC68" s="38"/>
      <c r="AD68" s="16"/>
      <c r="AE68" s="16"/>
      <c r="AF68" s="16"/>
      <c r="AH68" s="38"/>
      <c r="AI68" s="16"/>
      <c r="AJ68" s="16"/>
      <c r="AK68" s="16"/>
      <c r="AM68" s="38"/>
      <c r="AN68" s="16"/>
      <c r="AO68" s="16"/>
      <c r="AP68" s="16"/>
      <c r="AR68" s="38"/>
      <c r="AS68" s="16"/>
      <c r="AT68" s="16"/>
      <c r="AU68" s="16"/>
      <c r="AX68" s="94"/>
      <c r="AY68" s="94"/>
      <c r="AZ68" s="94"/>
    </row>
    <row r="69" spans="2:52" x14ac:dyDescent="0.2">
      <c r="B69" s="3" t="s">
        <v>112</v>
      </c>
      <c r="C69" s="3" t="s">
        <v>1</v>
      </c>
      <c r="D69" s="4">
        <v>55880</v>
      </c>
      <c r="E69" s="3">
        <v>26713</v>
      </c>
      <c r="F69" s="3">
        <v>22332</v>
      </c>
      <c r="G69" s="3">
        <v>6834</v>
      </c>
      <c r="I69" s="38">
        <v>171052</v>
      </c>
      <c r="J69" s="16">
        <v>4282</v>
      </c>
      <c r="K69" s="16">
        <v>164327</v>
      </c>
      <c r="L69" s="16">
        <v>2443</v>
      </c>
      <c r="N69" s="38">
        <v>226932</v>
      </c>
      <c r="O69" s="16">
        <v>30995</v>
      </c>
      <c r="P69" s="16">
        <v>186659</v>
      </c>
      <c r="Q69" s="16">
        <v>9277</v>
      </c>
      <c r="S69" s="38">
        <v>32312</v>
      </c>
      <c r="T69" s="16">
        <v>15245</v>
      </c>
      <c r="U69" s="16">
        <v>16290</v>
      </c>
      <c r="V69" s="16">
        <v>776</v>
      </c>
      <c r="X69" s="16">
        <v>108578</v>
      </c>
      <c r="Y69" s="16">
        <v>3000</v>
      </c>
      <c r="Z69" s="16">
        <v>104907</v>
      </c>
      <c r="AA69" s="16">
        <v>671</v>
      </c>
      <c r="AC69" s="38">
        <v>140890</v>
      </c>
      <c r="AD69" s="16">
        <v>18245</v>
      </c>
      <c r="AE69" s="16">
        <v>121197</v>
      </c>
      <c r="AF69" s="16">
        <v>1447</v>
      </c>
      <c r="AH69" s="38">
        <v>23569</v>
      </c>
      <c r="AI69" s="16">
        <v>11468</v>
      </c>
      <c r="AJ69" s="16">
        <v>6043</v>
      </c>
      <c r="AK69" s="16">
        <v>6058</v>
      </c>
      <c r="AM69" s="38">
        <v>62474</v>
      </c>
      <c r="AN69" s="16">
        <v>1282</v>
      </c>
      <c r="AO69" s="16">
        <v>59420</v>
      </c>
      <c r="AP69" s="16">
        <v>1772</v>
      </c>
      <c r="AR69" s="38">
        <v>86043</v>
      </c>
      <c r="AS69" s="16">
        <v>12750</v>
      </c>
      <c r="AT69" s="16">
        <v>65463</v>
      </c>
      <c r="AU69" s="16">
        <v>7830</v>
      </c>
      <c r="AW69" s="3" t="s">
        <v>136</v>
      </c>
      <c r="AX69" s="94">
        <f>Sources!$H$9</f>
        <v>2016</v>
      </c>
      <c r="AY69" s="94" t="str">
        <f>Sources!$G$9</f>
        <v>EUS</v>
      </c>
      <c r="AZ69" s="94" t="s">
        <v>140</v>
      </c>
    </row>
    <row r="70" spans="2:52" x14ac:dyDescent="0.2">
      <c r="B70" s="3" t="s">
        <v>112</v>
      </c>
      <c r="C70" s="3" t="s">
        <v>8</v>
      </c>
      <c r="D70" s="4">
        <v>33705</v>
      </c>
      <c r="E70" s="3">
        <v>6500</v>
      </c>
      <c r="F70" s="3">
        <v>21136</v>
      </c>
      <c r="G70" s="3">
        <v>6070</v>
      </c>
      <c r="I70" s="38">
        <v>157991</v>
      </c>
      <c r="J70" s="16">
        <v>4282</v>
      </c>
      <c r="K70" s="16">
        <v>151266</v>
      </c>
      <c r="L70" s="16">
        <v>2443</v>
      </c>
      <c r="N70" s="38">
        <v>191696</v>
      </c>
      <c r="O70" s="16">
        <v>10782</v>
      </c>
      <c r="P70" s="16">
        <v>172402</v>
      </c>
      <c r="Q70" s="16">
        <v>8513</v>
      </c>
      <c r="S70" s="38">
        <v>21554</v>
      </c>
      <c r="T70" s="16">
        <v>5267</v>
      </c>
      <c r="U70" s="16">
        <v>15940</v>
      </c>
      <c r="V70" s="16">
        <v>347</v>
      </c>
      <c r="X70" s="16">
        <v>100683</v>
      </c>
      <c r="Y70" s="16">
        <v>3000</v>
      </c>
      <c r="Z70" s="16">
        <v>97012</v>
      </c>
      <c r="AA70" s="16">
        <v>671</v>
      </c>
      <c r="AC70" s="38">
        <v>122237</v>
      </c>
      <c r="AD70" s="16">
        <v>8267</v>
      </c>
      <c r="AE70" s="16">
        <v>112952</v>
      </c>
      <c r="AF70" s="16">
        <v>1018</v>
      </c>
      <c r="AH70" s="38">
        <v>12151</v>
      </c>
      <c r="AI70" s="16">
        <v>1232</v>
      </c>
      <c r="AJ70" s="16">
        <v>5196</v>
      </c>
      <c r="AK70" s="16">
        <v>5722</v>
      </c>
      <c r="AM70" s="38">
        <v>57308</v>
      </c>
      <c r="AN70" s="16">
        <v>1282</v>
      </c>
      <c r="AO70" s="16">
        <v>54254</v>
      </c>
      <c r="AP70" s="16">
        <v>1772</v>
      </c>
      <c r="AR70" s="38">
        <v>69459</v>
      </c>
      <c r="AS70" s="16">
        <v>2514</v>
      </c>
      <c r="AT70" s="16">
        <v>59450</v>
      </c>
      <c r="AU70" s="16">
        <v>7494</v>
      </c>
      <c r="AW70" s="3" t="s">
        <v>136</v>
      </c>
      <c r="AX70" s="94">
        <f>Sources!$H$9</f>
        <v>2016</v>
      </c>
      <c r="AY70" s="94" t="str">
        <f>Sources!$G$9</f>
        <v>EUS</v>
      </c>
      <c r="AZ70" s="94" t="s">
        <v>140</v>
      </c>
    </row>
    <row r="71" spans="2:52" x14ac:dyDescent="0.2">
      <c r="B71" s="3" t="s">
        <v>112</v>
      </c>
      <c r="C71" s="3" t="s">
        <v>107</v>
      </c>
      <c r="D71" s="4">
        <v>147</v>
      </c>
      <c r="E71" s="3">
        <v>147</v>
      </c>
      <c r="F71" s="3">
        <v>0</v>
      </c>
      <c r="G71" s="3">
        <v>0</v>
      </c>
      <c r="I71" s="38">
        <v>3567</v>
      </c>
      <c r="J71" s="16">
        <v>0</v>
      </c>
      <c r="K71" s="16">
        <v>3567</v>
      </c>
      <c r="L71" s="16">
        <v>0</v>
      </c>
      <c r="N71" s="38">
        <v>3714</v>
      </c>
      <c r="O71" s="16">
        <v>147</v>
      </c>
      <c r="P71" s="16">
        <v>3567</v>
      </c>
      <c r="Q71" s="16">
        <v>0</v>
      </c>
      <c r="S71" s="38">
        <v>115</v>
      </c>
      <c r="T71" s="16">
        <v>115</v>
      </c>
      <c r="U71" s="16">
        <v>0</v>
      </c>
      <c r="V71" s="16">
        <v>0</v>
      </c>
      <c r="X71" s="16">
        <v>2138</v>
      </c>
      <c r="Y71" s="16">
        <v>0</v>
      </c>
      <c r="Z71" s="16">
        <v>2138</v>
      </c>
      <c r="AA71" s="16">
        <v>0</v>
      </c>
      <c r="AC71" s="38">
        <v>2253</v>
      </c>
      <c r="AD71" s="16">
        <v>115</v>
      </c>
      <c r="AE71" s="16">
        <v>2138</v>
      </c>
      <c r="AF71" s="16">
        <v>0</v>
      </c>
      <c r="AH71" s="38">
        <v>32</v>
      </c>
      <c r="AI71" s="16">
        <v>32</v>
      </c>
      <c r="AJ71" s="16">
        <v>0</v>
      </c>
      <c r="AK71" s="16">
        <v>0</v>
      </c>
      <c r="AM71" s="38">
        <v>1429</v>
      </c>
      <c r="AN71" s="16">
        <v>0</v>
      </c>
      <c r="AO71" s="16">
        <v>1429</v>
      </c>
      <c r="AP71" s="16">
        <v>0</v>
      </c>
      <c r="AR71" s="38">
        <v>1461</v>
      </c>
      <c r="AS71" s="16">
        <v>32</v>
      </c>
      <c r="AT71" s="16">
        <v>1429</v>
      </c>
      <c r="AU71" s="16">
        <v>0</v>
      </c>
      <c r="AW71" s="3" t="s">
        <v>136</v>
      </c>
      <c r="AX71" s="94">
        <f>Sources!$H$9</f>
        <v>2016</v>
      </c>
      <c r="AY71" s="94" t="str">
        <f>Sources!$G$9</f>
        <v>EUS</v>
      </c>
      <c r="AZ71" s="94" t="s">
        <v>140</v>
      </c>
    </row>
    <row r="72" spans="2:52" x14ac:dyDescent="0.2">
      <c r="B72" s="3" t="s">
        <v>112</v>
      </c>
      <c r="C72" s="3" t="s">
        <v>10</v>
      </c>
      <c r="D72" s="4">
        <v>13814</v>
      </c>
      <c r="E72" s="3">
        <v>13049</v>
      </c>
      <c r="F72" s="3">
        <v>0</v>
      </c>
      <c r="G72" s="3">
        <v>764</v>
      </c>
      <c r="I72" s="38">
        <v>9494</v>
      </c>
      <c r="J72" s="16">
        <v>0</v>
      </c>
      <c r="K72" s="16">
        <v>9494</v>
      </c>
      <c r="L72" s="16">
        <v>0</v>
      </c>
      <c r="N72" s="38">
        <v>23308</v>
      </c>
      <c r="O72" s="16">
        <v>13049</v>
      </c>
      <c r="P72" s="16">
        <v>9494</v>
      </c>
      <c r="Q72" s="16">
        <v>764</v>
      </c>
      <c r="S72" s="38">
        <v>7196</v>
      </c>
      <c r="T72" s="16">
        <v>6768</v>
      </c>
      <c r="U72" s="16">
        <v>0</v>
      </c>
      <c r="V72" s="16">
        <v>429</v>
      </c>
      <c r="X72" s="16">
        <v>5757</v>
      </c>
      <c r="Y72" s="16">
        <v>0</v>
      </c>
      <c r="Z72" s="16">
        <v>5757</v>
      </c>
      <c r="AA72" s="16">
        <v>0</v>
      </c>
      <c r="AC72" s="38">
        <v>12953</v>
      </c>
      <c r="AD72" s="16">
        <v>6768</v>
      </c>
      <c r="AE72" s="16">
        <v>5757</v>
      </c>
      <c r="AF72" s="16">
        <v>429</v>
      </c>
      <c r="AH72" s="38">
        <v>6617</v>
      </c>
      <c r="AI72" s="16">
        <v>6282</v>
      </c>
      <c r="AJ72" s="16">
        <v>0</v>
      </c>
      <c r="AK72" s="16">
        <v>336</v>
      </c>
      <c r="AM72" s="38">
        <v>3737</v>
      </c>
      <c r="AN72" s="16">
        <v>0</v>
      </c>
      <c r="AO72" s="16">
        <v>3737</v>
      </c>
      <c r="AP72" s="16">
        <v>0</v>
      </c>
      <c r="AR72" s="38">
        <v>10354</v>
      </c>
      <c r="AS72" s="16">
        <v>6282</v>
      </c>
      <c r="AT72" s="16">
        <v>3737</v>
      </c>
      <c r="AU72" s="16">
        <v>336</v>
      </c>
      <c r="AW72" s="3" t="s">
        <v>136</v>
      </c>
      <c r="AX72" s="94">
        <f>Sources!$H$9</f>
        <v>2016</v>
      </c>
      <c r="AY72" s="94" t="str">
        <f>Sources!$G$9</f>
        <v>EUS</v>
      </c>
      <c r="AZ72" s="94" t="s">
        <v>140</v>
      </c>
    </row>
    <row r="73" spans="2:52" x14ac:dyDescent="0.2">
      <c r="B73" s="3" t="s">
        <v>112</v>
      </c>
      <c r="C73" s="3" t="s">
        <v>11</v>
      </c>
      <c r="D73" s="4">
        <v>8214</v>
      </c>
      <c r="E73" s="3">
        <v>7017</v>
      </c>
      <c r="F73" s="3">
        <v>1197</v>
      </c>
      <c r="G73" s="3">
        <v>0</v>
      </c>
      <c r="I73" s="38">
        <v>0</v>
      </c>
      <c r="J73" s="16">
        <v>0</v>
      </c>
      <c r="K73" s="16">
        <v>0</v>
      </c>
      <c r="L73" s="16">
        <v>0</v>
      </c>
      <c r="N73" s="38">
        <v>8214</v>
      </c>
      <c r="O73" s="16">
        <v>7017</v>
      </c>
      <c r="P73" s="16">
        <v>1197</v>
      </c>
      <c r="Q73" s="16">
        <v>0</v>
      </c>
      <c r="S73" s="38">
        <v>3446</v>
      </c>
      <c r="T73" s="16">
        <v>3095</v>
      </c>
      <c r="U73" s="16">
        <v>350</v>
      </c>
      <c r="V73" s="16">
        <v>0</v>
      </c>
      <c r="X73" s="16">
        <v>0</v>
      </c>
      <c r="Y73" s="16">
        <v>0</v>
      </c>
      <c r="Z73" s="16">
        <v>0</v>
      </c>
      <c r="AA73" s="16">
        <v>0</v>
      </c>
      <c r="AC73" s="38">
        <v>3446</v>
      </c>
      <c r="AD73" s="16">
        <v>3095</v>
      </c>
      <c r="AE73" s="16">
        <v>350</v>
      </c>
      <c r="AF73" s="16">
        <v>0</v>
      </c>
      <c r="AH73" s="38">
        <v>4768</v>
      </c>
      <c r="AI73" s="16">
        <v>3922</v>
      </c>
      <c r="AJ73" s="16">
        <v>846</v>
      </c>
      <c r="AK73" s="16">
        <v>0</v>
      </c>
      <c r="AM73" s="38">
        <v>0</v>
      </c>
      <c r="AN73" s="16">
        <v>0</v>
      </c>
      <c r="AO73" s="16">
        <v>0</v>
      </c>
      <c r="AP73" s="16">
        <v>0</v>
      </c>
      <c r="AR73" s="38">
        <v>4768</v>
      </c>
      <c r="AS73" s="16">
        <v>3922</v>
      </c>
      <c r="AT73" s="16">
        <v>846</v>
      </c>
      <c r="AU73" s="16">
        <v>0</v>
      </c>
      <c r="AW73" s="3" t="s">
        <v>136</v>
      </c>
      <c r="AX73" s="94">
        <f>Sources!$H$9</f>
        <v>2016</v>
      </c>
      <c r="AY73" s="94" t="str">
        <f>Sources!$G$9</f>
        <v>EUS</v>
      </c>
      <c r="AZ73" s="94" t="s">
        <v>140</v>
      </c>
    </row>
    <row r="74" spans="2:52" x14ac:dyDescent="0.2">
      <c r="I74" s="38"/>
      <c r="J74" s="16"/>
      <c r="K74" s="16"/>
      <c r="L74" s="16"/>
      <c r="N74" s="38"/>
      <c r="O74" s="16"/>
      <c r="P74" s="16"/>
      <c r="Q74" s="16"/>
      <c r="S74" s="38"/>
      <c r="T74" s="16"/>
      <c r="U74" s="16"/>
      <c r="V74" s="16"/>
      <c r="X74" s="16"/>
      <c r="Y74" s="16"/>
      <c r="Z74" s="16"/>
      <c r="AA74" s="16"/>
      <c r="AC74" s="38"/>
      <c r="AD74" s="16"/>
      <c r="AE74" s="16"/>
      <c r="AF74" s="16"/>
      <c r="AH74" s="38"/>
      <c r="AI74" s="16"/>
      <c r="AJ74" s="16"/>
      <c r="AK74" s="16"/>
      <c r="AM74" s="38"/>
      <c r="AN74" s="16"/>
      <c r="AO74" s="16"/>
      <c r="AP74" s="16"/>
      <c r="AR74" s="38"/>
      <c r="AS74" s="16"/>
      <c r="AT74" s="16"/>
      <c r="AU74" s="16"/>
      <c r="AX74" s="94"/>
      <c r="AY74" s="94"/>
      <c r="AZ74" s="94"/>
    </row>
    <row r="75" spans="2:52" x14ac:dyDescent="0.2">
      <c r="B75" s="3" t="s">
        <v>113</v>
      </c>
      <c r="C75" s="3" t="s">
        <v>1</v>
      </c>
      <c r="D75" s="4">
        <v>204826061</v>
      </c>
      <c r="E75" s="3">
        <v>168703938</v>
      </c>
      <c r="F75" s="3">
        <v>30204503</v>
      </c>
      <c r="G75" s="3">
        <v>5917621</v>
      </c>
      <c r="I75" s="38">
        <v>46308901</v>
      </c>
      <c r="J75" s="16">
        <v>0</v>
      </c>
      <c r="K75" s="16">
        <v>46231728</v>
      </c>
      <c r="L75" s="16">
        <v>77173</v>
      </c>
      <c r="N75" s="38">
        <v>251134962</v>
      </c>
      <c r="O75" s="16">
        <v>168703938</v>
      </c>
      <c r="P75" s="16">
        <v>76436231</v>
      </c>
      <c r="Q75" s="16">
        <v>5994794</v>
      </c>
      <c r="S75" s="38">
        <v>163421439</v>
      </c>
      <c r="T75" s="16">
        <v>140131584</v>
      </c>
      <c r="U75" s="16">
        <v>21514449</v>
      </c>
      <c r="V75" s="16">
        <v>1775407</v>
      </c>
      <c r="X75" s="16">
        <v>36885099</v>
      </c>
      <c r="Y75" s="16">
        <v>0</v>
      </c>
      <c r="Z75" s="16">
        <v>36807926</v>
      </c>
      <c r="AA75" s="16">
        <v>77173</v>
      </c>
      <c r="AC75" s="38">
        <v>200306538</v>
      </c>
      <c r="AD75" s="16">
        <v>140131584</v>
      </c>
      <c r="AE75" s="16">
        <v>58322375</v>
      </c>
      <c r="AF75" s="16">
        <v>1852580</v>
      </c>
      <c r="AH75" s="38">
        <v>41404622</v>
      </c>
      <c r="AI75" s="16">
        <v>28572354</v>
      </c>
      <c r="AJ75" s="16">
        <v>8690054</v>
      </c>
      <c r="AK75" s="16">
        <v>4142214</v>
      </c>
      <c r="AM75" s="38">
        <v>9423802</v>
      </c>
      <c r="AN75" s="16">
        <v>0</v>
      </c>
      <c r="AO75" s="16">
        <v>9423802</v>
      </c>
      <c r="AP75" s="16">
        <v>0</v>
      </c>
      <c r="AR75" s="38">
        <v>50828424</v>
      </c>
      <c r="AS75" s="16">
        <v>28572354</v>
      </c>
      <c r="AT75" s="16">
        <v>18113856</v>
      </c>
      <c r="AU75" s="16">
        <v>4142214</v>
      </c>
      <c r="AW75" s="3" t="s">
        <v>134</v>
      </c>
      <c r="AX75" s="94">
        <f>Sources!$H$10</f>
        <v>2023</v>
      </c>
      <c r="AY75" s="94" t="str">
        <f>Sources!$G$10</f>
        <v>PLFS</v>
      </c>
      <c r="AZ75" s="94" t="s">
        <v>140</v>
      </c>
    </row>
    <row r="76" spans="2:52" x14ac:dyDescent="0.2">
      <c r="B76" s="3" t="s">
        <v>113</v>
      </c>
      <c r="C76" s="3" t="s">
        <v>8</v>
      </c>
      <c r="D76" s="4">
        <v>57322733</v>
      </c>
      <c r="E76" s="3">
        <v>24177896</v>
      </c>
      <c r="F76" s="3">
        <v>27838347</v>
      </c>
      <c r="G76" s="3">
        <v>5306489</v>
      </c>
      <c r="I76" s="38">
        <v>40406640</v>
      </c>
      <c r="J76" s="16">
        <v>0</v>
      </c>
      <c r="K76" s="16">
        <v>40329466</v>
      </c>
      <c r="L76" s="16">
        <v>77173</v>
      </c>
      <c r="N76" s="38">
        <v>97729373</v>
      </c>
      <c r="O76" s="16">
        <v>24177896</v>
      </c>
      <c r="P76" s="16">
        <v>68167813</v>
      </c>
      <c r="Q76" s="16">
        <v>5383662</v>
      </c>
      <c r="S76" s="38">
        <v>42083472</v>
      </c>
      <c r="T76" s="16">
        <v>20581599</v>
      </c>
      <c r="U76" s="16">
        <v>20020449</v>
      </c>
      <c r="V76" s="16">
        <v>1481424</v>
      </c>
      <c r="X76" s="16">
        <v>31643823</v>
      </c>
      <c r="Y76" s="16">
        <v>0</v>
      </c>
      <c r="Z76" s="16">
        <v>31566650</v>
      </c>
      <c r="AA76" s="16">
        <v>77173</v>
      </c>
      <c r="AC76" s="38">
        <v>73727295</v>
      </c>
      <c r="AD76" s="16">
        <v>20581599</v>
      </c>
      <c r="AE76" s="16">
        <v>51587099</v>
      </c>
      <c r="AF76" s="16">
        <v>1558597</v>
      </c>
      <c r="AH76" s="38">
        <v>15239261</v>
      </c>
      <c r="AI76" s="16">
        <v>3596297</v>
      </c>
      <c r="AJ76" s="16">
        <v>7817898</v>
      </c>
      <c r="AK76" s="16">
        <v>3825065</v>
      </c>
      <c r="AM76" s="38">
        <v>8762817</v>
      </c>
      <c r="AN76" s="16">
        <v>0</v>
      </c>
      <c r="AO76" s="16">
        <v>8762817</v>
      </c>
      <c r="AP76" s="16">
        <v>0</v>
      </c>
      <c r="AR76" s="38">
        <v>24002078</v>
      </c>
      <c r="AS76" s="16">
        <v>3596297</v>
      </c>
      <c r="AT76" s="16">
        <v>16580715</v>
      </c>
      <c r="AU76" s="16">
        <v>3825065</v>
      </c>
      <c r="AW76" s="3" t="s">
        <v>134</v>
      </c>
      <c r="AX76" s="94">
        <f>Sources!$H$10</f>
        <v>2023</v>
      </c>
      <c r="AY76" s="94" t="str">
        <f>Sources!$G$10</f>
        <v>PLFS</v>
      </c>
      <c r="AZ76" s="94" t="s">
        <v>140</v>
      </c>
    </row>
    <row r="77" spans="2:52" x14ac:dyDescent="0.2">
      <c r="B77" s="3" t="s">
        <v>113</v>
      </c>
      <c r="C77" s="3" t="s">
        <v>107</v>
      </c>
      <c r="D77" s="4">
        <v>6617350</v>
      </c>
      <c r="E77" s="3">
        <v>6617350</v>
      </c>
      <c r="F77" s="3">
        <v>0</v>
      </c>
      <c r="G77" s="3">
        <v>0</v>
      </c>
      <c r="I77" s="38">
        <v>1602260</v>
      </c>
      <c r="J77" s="16">
        <v>0</v>
      </c>
      <c r="K77" s="16">
        <v>1602260</v>
      </c>
      <c r="L77" s="16">
        <v>0</v>
      </c>
      <c r="N77" s="38">
        <v>8219610</v>
      </c>
      <c r="O77" s="16">
        <v>6617350</v>
      </c>
      <c r="P77" s="16">
        <v>1602260</v>
      </c>
      <c r="Q77" s="16">
        <v>0</v>
      </c>
      <c r="S77" s="38">
        <v>6361396</v>
      </c>
      <c r="T77" s="16">
        <v>6361396</v>
      </c>
      <c r="U77" s="16">
        <v>0</v>
      </c>
      <c r="V77" s="16">
        <v>0</v>
      </c>
      <c r="X77" s="16">
        <v>1552313</v>
      </c>
      <c r="Y77" s="16">
        <v>0</v>
      </c>
      <c r="Z77" s="16">
        <v>1552313</v>
      </c>
      <c r="AA77" s="16">
        <v>0</v>
      </c>
      <c r="AC77" s="38">
        <v>7913709</v>
      </c>
      <c r="AD77" s="16">
        <v>6361396</v>
      </c>
      <c r="AE77" s="16">
        <v>1552313</v>
      </c>
      <c r="AF77" s="16">
        <v>0</v>
      </c>
      <c r="AH77" s="38">
        <v>255953</v>
      </c>
      <c r="AI77" s="16">
        <v>255953</v>
      </c>
      <c r="AJ77" s="16">
        <v>0</v>
      </c>
      <c r="AK77" s="16">
        <v>0</v>
      </c>
      <c r="AM77" s="38">
        <v>49947</v>
      </c>
      <c r="AN77" s="16">
        <v>0</v>
      </c>
      <c r="AO77" s="16">
        <v>49947</v>
      </c>
      <c r="AP77" s="16">
        <v>0</v>
      </c>
      <c r="AR77" s="38">
        <v>305900</v>
      </c>
      <c r="AS77" s="16">
        <v>255953</v>
      </c>
      <c r="AT77" s="16">
        <v>49947</v>
      </c>
      <c r="AU77" s="16">
        <v>0</v>
      </c>
      <c r="AW77" s="3" t="s">
        <v>134</v>
      </c>
      <c r="AX77" s="94">
        <f>Sources!$H$10</f>
        <v>2023</v>
      </c>
      <c r="AY77" s="94" t="str">
        <f>Sources!$G$10</f>
        <v>PLFS</v>
      </c>
      <c r="AZ77" s="94" t="s">
        <v>140</v>
      </c>
    </row>
    <row r="78" spans="2:52" x14ac:dyDescent="0.2">
      <c r="B78" s="3" t="s">
        <v>113</v>
      </c>
      <c r="C78" s="3" t="s">
        <v>10</v>
      </c>
      <c r="D78" s="4">
        <v>127240579</v>
      </c>
      <c r="E78" s="3">
        <v>124935094</v>
      </c>
      <c r="F78" s="3">
        <v>1694353</v>
      </c>
      <c r="G78" s="3">
        <v>611132</v>
      </c>
      <c r="I78" s="38">
        <v>4300002</v>
      </c>
      <c r="J78" s="16">
        <v>0</v>
      </c>
      <c r="K78" s="16">
        <v>4300002</v>
      </c>
      <c r="L78" s="16">
        <v>0</v>
      </c>
      <c r="N78" s="38">
        <v>131540581</v>
      </c>
      <c r="O78" s="16">
        <v>124935094</v>
      </c>
      <c r="P78" s="16">
        <v>5994355</v>
      </c>
      <c r="Q78" s="16">
        <v>611132</v>
      </c>
      <c r="S78" s="38">
        <v>107468298</v>
      </c>
      <c r="T78" s="16">
        <v>106168866</v>
      </c>
      <c r="U78" s="16">
        <v>1005449</v>
      </c>
      <c r="V78" s="16">
        <v>293983</v>
      </c>
      <c r="X78" s="16">
        <v>3688964</v>
      </c>
      <c r="Y78" s="16">
        <v>0</v>
      </c>
      <c r="Z78" s="16">
        <v>3688964</v>
      </c>
      <c r="AA78" s="16">
        <v>0</v>
      </c>
      <c r="AC78" s="38">
        <v>111157262</v>
      </c>
      <c r="AD78" s="16">
        <v>106168866</v>
      </c>
      <c r="AE78" s="16">
        <v>4694413</v>
      </c>
      <c r="AF78" s="16">
        <v>293983</v>
      </c>
      <c r="AH78" s="38">
        <v>19772281</v>
      </c>
      <c r="AI78" s="16">
        <v>18766229</v>
      </c>
      <c r="AJ78" s="16">
        <v>688904</v>
      </c>
      <c r="AK78" s="16">
        <v>317148</v>
      </c>
      <c r="AM78" s="38">
        <v>611038</v>
      </c>
      <c r="AN78" s="16">
        <v>0</v>
      </c>
      <c r="AO78" s="16">
        <v>611038</v>
      </c>
      <c r="AP78" s="16">
        <v>0</v>
      </c>
      <c r="AR78" s="38">
        <v>20383319</v>
      </c>
      <c r="AS78" s="16">
        <v>18766229</v>
      </c>
      <c r="AT78" s="16">
        <v>1299942</v>
      </c>
      <c r="AU78" s="16">
        <v>317148</v>
      </c>
      <c r="AW78" s="3" t="s">
        <v>134</v>
      </c>
      <c r="AX78" s="94">
        <f>Sources!$H$10</f>
        <v>2023</v>
      </c>
      <c r="AY78" s="94" t="str">
        <f>Sources!$G$10</f>
        <v>PLFS</v>
      </c>
      <c r="AZ78" s="94" t="s">
        <v>140</v>
      </c>
    </row>
    <row r="79" spans="2:52" x14ac:dyDescent="0.2">
      <c r="B79" s="3" t="s">
        <v>113</v>
      </c>
      <c r="C79" s="3" t="s">
        <v>11</v>
      </c>
      <c r="D79" s="4">
        <v>13645400</v>
      </c>
      <c r="E79" s="3">
        <v>12973598</v>
      </c>
      <c r="F79" s="3">
        <v>671803</v>
      </c>
      <c r="G79" s="3">
        <v>0</v>
      </c>
      <c r="I79" s="38">
        <v>0</v>
      </c>
      <c r="J79" s="16">
        <v>0</v>
      </c>
      <c r="K79" s="16">
        <v>0</v>
      </c>
      <c r="L79" s="16">
        <v>0</v>
      </c>
      <c r="N79" s="38">
        <v>13645400</v>
      </c>
      <c r="O79" s="16">
        <v>12973598</v>
      </c>
      <c r="P79" s="16">
        <v>671803</v>
      </c>
      <c r="Q79" s="16">
        <v>0</v>
      </c>
      <c r="S79" s="38">
        <v>7508274</v>
      </c>
      <c r="T79" s="16">
        <v>7019723</v>
      </c>
      <c r="U79" s="16">
        <v>488551</v>
      </c>
      <c r="V79" s="16">
        <v>0</v>
      </c>
      <c r="X79" s="16">
        <v>0</v>
      </c>
      <c r="Y79" s="16">
        <v>0</v>
      </c>
      <c r="Z79" s="16">
        <v>0</v>
      </c>
      <c r="AA79" s="16">
        <v>0</v>
      </c>
      <c r="AC79" s="38">
        <v>7508274</v>
      </c>
      <c r="AD79" s="16">
        <v>7019723</v>
      </c>
      <c r="AE79" s="16">
        <v>488551</v>
      </c>
      <c r="AF79" s="16">
        <v>0</v>
      </c>
      <c r="AH79" s="38">
        <v>6137127</v>
      </c>
      <c r="AI79" s="16">
        <v>5953875</v>
      </c>
      <c r="AJ79" s="16">
        <v>183252</v>
      </c>
      <c r="AK79" s="16">
        <v>0</v>
      </c>
      <c r="AM79" s="38">
        <v>0</v>
      </c>
      <c r="AN79" s="16">
        <v>0</v>
      </c>
      <c r="AO79" s="16">
        <v>0</v>
      </c>
      <c r="AP79" s="16">
        <v>0</v>
      </c>
      <c r="AR79" s="38">
        <v>6137127</v>
      </c>
      <c r="AS79" s="16">
        <v>5953875</v>
      </c>
      <c r="AT79" s="16">
        <v>183252</v>
      </c>
      <c r="AU79" s="16">
        <v>0</v>
      </c>
      <c r="AW79" s="3" t="s">
        <v>134</v>
      </c>
      <c r="AX79" s="94">
        <f>Sources!$H$10</f>
        <v>2023</v>
      </c>
      <c r="AY79" s="94" t="str">
        <f>Sources!$G$10</f>
        <v>PLFS</v>
      </c>
      <c r="AZ79" s="94" t="s">
        <v>140</v>
      </c>
    </row>
    <row r="80" spans="2:52" x14ac:dyDescent="0.2">
      <c r="I80" s="38"/>
      <c r="J80" s="16"/>
      <c r="K80" s="16"/>
      <c r="L80" s="16"/>
      <c r="N80" s="38"/>
      <c r="O80" s="16"/>
      <c r="P80" s="16"/>
      <c r="Q80" s="16"/>
      <c r="S80" s="38"/>
      <c r="T80" s="16"/>
      <c r="U80" s="16"/>
      <c r="V80" s="16"/>
      <c r="X80" s="16"/>
      <c r="Y80" s="16"/>
      <c r="Z80" s="16"/>
      <c r="AA80" s="16"/>
      <c r="AC80" s="38"/>
      <c r="AD80" s="16"/>
      <c r="AE80" s="16"/>
      <c r="AF80" s="16"/>
      <c r="AH80" s="38"/>
      <c r="AI80" s="16"/>
      <c r="AJ80" s="16"/>
      <c r="AK80" s="16"/>
      <c r="AM80" s="38"/>
      <c r="AN80" s="16"/>
      <c r="AO80" s="16"/>
      <c r="AP80" s="16"/>
      <c r="AR80" s="38"/>
      <c r="AS80" s="16"/>
      <c r="AT80" s="16"/>
      <c r="AU80" s="16"/>
      <c r="AX80" s="94"/>
      <c r="AY80" s="94"/>
      <c r="AZ80" s="94"/>
    </row>
    <row r="81" spans="2:52" x14ac:dyDescent="0.2">
      <c r="B81" s="3" t="s">
        <v>114</v>
      </c>
      <c r="C81" s="3" t="s">
        <v>1</v>
      </c>
      <c r="D81" s="4">
        <v>71494226</v>
      </c>
      <c r="E81" s="3">
        <v>36855657</v>
      </c>
      <c r="F81" s="3">
        <v>30404547</v>
      </c>
      <c r="G81" s="3">
        <v>4234022</v>
      </c>
      <c r="I81" s="38">
        <v>25098491</v>
      </c>
      <c r="J81" s="16">
        <v>113561</v>
      </c>
      <c r="K81" s="16">
        <v>24967047</v>
      </c>
      <c r="L81" s="16">
        <v>17883</v>
      </c>
      <c r="N81" s="38">
        <v>96592717</v>
      </c>
      <c r="O81" s="16">
        <v>36969218</v>
      </c>
      <c r="P81" s="16">
        <v>55371594</v>
      </c>
      <c r="Q81" s="16">
        <v>4251905</v>
      </c>
      <c r="S81" s="38">
        <v>41626046</v>
      </c>
      <c r="T81" s="16">
        <v>21368432</v>
      </c>
      <c r="U81" s="16">
        <v>18360045</v>
      </c>
      <c r="V81" s="16">
        <v>1897569</v>
      </c>
      <c r="X81" s="16">
        <v>15436957</v>
      </c>
      <c r="Y81" s="16">
        <v>88614</v>
      </c>
      <c r="Z81" s="16">
        <v>15337601</v>
      </c>
      <c r="AA81" s="16">
        <v>10742</v>
      </c>
      <c r="AC81" s="38">
        <v>57063003</v>
      </c>
      <c r="AD81" s="16">
        <v>21457046</v>
      </c>
      <c r="AE81" s="16">
        <v>33697646</v>
      </c>
      <c r="AF81" s="16">
        <v>1908311</v>
      </c>
      <c r="AH81" s="38">
        <v>29868180</v>
      </c>
      <c r="AI81" s="16">
        <v>15487225</v>
      </c>
      <c r="AJ81" s="16">
        <v>12044502</v>
      </c>
      <c r="AK81" s="16">
        <v>2336453</v>
      </c>
      <c r="AM81" s="38">
        <v>9661534</v>
      </c>
      <c r="AN81" s="16">
        <v>24947</v>
      </c>
      <c r="AO81" s="16">
        <v>9629446</v>
      </c>
      <c r="AP81" s="16">
        <v>7141</v>
      </c>
      <c r="AR81" s="38">
        <v>39529714</v>
      </c>
      <c r="AS81" s="16">
        <v>15512172</v>
      </c>
      <c r="AT81" s="16">
        <v>21673948</v>
      </c>
      <c r="AU81" s="16">
        <v>2343594</v>
      </c>
      <c r="AW81" s="3" t="s">
        <v>136</v>
      </c>
      <c r="AX81" s="94" t="str">
        <f>Sources!$H$11</f>
        <v>2023Q3</v>
      </c>
      <c r="AY81" s="94" t="str">
        <f>Sources!$G$11</f>
        <v>LFS</v>
      </c>
      <c r="AZ81" s="94" t="s">
        <v>140</v>
      </c>
    </row>
    <row r="82" spans="2:52" x14ac:dyDescent="0.2">
      <c r="B82" s="3" t="s">
        <v>114</v>
      </c>
      <c r="C82" s="3" t="s">
        <v>8</v>
      </c>
      <c r="D82" s="4">
        <v>41800836</v>
      </c>
      <c r="E82" s="3">
        <v>11452714</v>
      </c>
      <c r="F82" s="3">
        <v>27475696</v>
      </c>
      <c r="G82" s="3">
        <v>2872426</v>
      </c>
      <c r="I82" s="38">
        <v>13218662</v>
      </c>
      <c r="J82" s="16">
        <v>113561</v>
      </c>
      <c r="K82" s="16">
        <v>13087218</v>
      </c>
      <c r="L82" s="16">
        <v>17883</v>
      </c>
      <c r="N82" s="38">
        <v>55019498</v>
      </c>
      <c r="O82" s="16">
        <v>11566275</v>
      </c>
      <c r="P82" s="16">
        <v>40562914</v>
      </c>
      <c r="Q82" s="16">
        <v>2890309</v>
      </c>
      <c r="S82" s="38">
        <v>28104440</v>
      </c>
      <c r="T82" s="16">
        <v>9124904</v>
      </c>
      <c r="U82" s="16">
        <v>17595043</v>
      </c>
      <c r="V82" s="16">
        <v>1384493</v>
      </c>
      <c r="X82" s="16">
        <v>8341142</v>
      </c>
      <c r="Y82" s="16">
        <v>88614</v>
      </c>
      <c r="Z82" s="16">
        <v>8241786</v>
      </c>
      <c r="AA82" s="16">
        <v>10742</v>
      </c>
      <c r="AC82" s="38">
        <v>36445582</v>
      </c>
      <c r="AD82" s="16">
        <v>9213518</v>
      </c>
      <c r="AE82" s="16">
        <v>25836829</v>
      </c>
      <c r="AF82" s="16">
        <v>1395235</v>
      </c>
      <c r="AH82" s="38">
        <v>13696396</v>
      </c>
      <c r="AI82" s="16">
        <v>2327810</v>
      </c>
      <c r="AJ82" s="16">
        <v>9880653</v>
      </c>
      <c r="AK82" s="16">
        <v>1487933</v>
      </c>
      <c r="AM82" s="38">
        <v>4877520</v>
      </c>
      <c r="AN82" s="16">
        <v>24947</v>
      </c>
      <c r="AO82" s="16">
        <v>4845432</v>
      </c>
      <c r="AP82" s="16">
        <v>7141</v>
      </c>
      <c r="AR82" s="38">
        <v>18573916</v>
      </c>
      <c r="AS82" s="16">
        <v>2352757</v>
      </c>
      <c r="AT82" s="16">
        <v>14726085</v>
      </c>
      <c r="AU82" s="16">
        <v>1495074</v>
      </c>
      <c r="AW82" s="3" t="s">
        <v>136</v>
      </c>
      <c r="AX82" s="94" t="str">
        <f>Sources!$H$11</f>
        <v>2023Q3</v>
      </c>
      <c r="AY82" s="94" t="str">
        <f>Sources!$G$11</f>
        <v>LFS</v>
      </c>
      <c r="AZ82" s="94" t="s">
        <v>140</v>
      </c>
    </row>
    <row r="83" spans="2:52" x14ac:dyDescent="0.2">
      <c r="B83" s="3" t="s">
        <v>114</v>
      </c>
      <c r="C83" s="3" t="s">
        <v>107</v>
      </c>
      <c r="D83" s="4">
        <v>876248</v>
      </c>
      <c r="E83" s="3">
        <v>876248</v>
      </c>
      <c r="F83" s="3">
        <v>0</v>
      </c>
      <c r="G83" s="3">
        <v>0</v>
      </c>
      <c r="I83" s="38">
        <v>2203358</v>
      </c>
      <c r="J83" s="16">
        <v>0</v>
      </c>
      <c r="K83" s="16">
        <v>2203358</v>
      </c>
      <c r="L83" s="16">
        <v>0</v>
      </c>
      <c r="N83" s="38">
        <v>3079606</v>
      </c>
      <c r="O83" s="16">
        <v>876248</v>
      </c>
      <c r="P83" s="16">
        <v>2203358</v>
      </c>
      <c r="Q83" s="16">
        <v>0</v>
      </c>
      <c r="S83" s="38">
        <v>673049</v>
      </c>
      <c r="T83" s="16">
        <v>673049</v>
      </c>
      <c r="U83" s="16">
        <v>0</v>
      </c>
      <c r="V83" s="16">
        <v>0</v>
      </c>
      <c r="X83" s="16">
        <v>1705719</v>
      </c>
      <c r="Y83" s="16">
        <v>0</v>
      </c>
      <c r="Z83" s="16">
        <v>1705719</v>
      </c>
      <c r="AA83" s="16">
        <v>0</v>
      </c>
      <c r="AC83" s="38">
        <v>2378768</v>
      </c>
      <c r="AD83" s="16">
        <v>673049</v>
      </c>
      <c r="AE83" s="16">
        <v>1705719</v>
      </c>
      <c r="AF83" s="16">
        <v>0</v>
      </c>
      <c r="AH83" s="38">
        <v>203199</v>
      </c>
      <c r="AI83" s="16">
        <v>203199</v>
      </c>
      <c r="AJ83" s="16">
        <v>0</v>
      </c>
      <c r="AK83" s="16">
        <v>0</v>
      </c>
      <c r="AM83" s="38">
        <v>497639</v>
      </c>
      <c r="AN83" s="16">
        <v>0</v>
      </c>
      <c r="AO83" s="16">
        <v>497639</v>
      </c>
      <c r="AP83" s="16">
        <v>0</v>
      </c>
      <c r="AR83" s="38">
        <v>700838</v>
      </c>
      <c r="AS83" s="16">
        <v>203199</v>
      </c>
      <c r="AT83" s="16">
        <v>497639</v>
      </c>
      <c r="AU83" s="16">
        <v>0</v>
      </c>
      <c r="AW83" s="3" t="s">
        <v>136</v>
      </c>
      <c r="AX83" s="94" t="str">
        <f>Sources!$H$11</f>
        <v>2023Q3</v>
      </c>
      <c r="AY83" s="94" t="str">
        <f>Sources!$G$11</f>
        <v>LFS</v>
      </c>
      <c r="AZ83" s="94" t="s">
        <v>140</v>
      </c>
    </row>
    <row r="84" spans="2:52" x14ac:dyDescent="0.2">
      <c r="B84" s="3" t="s">
        <v>114</v>
      </c>
      <c r="C84" s="3" t="s">
        <v>10</v>
      </c>
      <c r="D84" s="4">
        <v>20724215</v>
      </c>
      <c r="E84" s="3">
        <v>19362619</v>
      </c>
      <c r="F84" s="3">
        <v>0</v>
      </c>
      <c r="G84" s="3">
        <v>1361596</v>
      </c>
      <c r="I84" s="38">
        <v>9676471</v>
      </c>
      <c r="J84" s="16">
        <v>0</v>
      </c>
      <c r="K84" s="16">
        <v>9676471</v>
      </c>
      <c r="L84" s="16">
        <v>0</v>
      </c>
      <c r="N84" s="38">
        <v>30400686</v>
      </c>
      <c r="O84" s="16">
        <v>19362619</v>
      </c>
      <c r="P84" s="16">
        <v>9676471</v>
      </c>
      <c r="Q84" s="16">
        <v>1361596</v>
      </c>
      <c r="S84" s="38">
        <v>10743471</v>
      </c>
      <c r="T84" s="16">
        <v>10230395</v>
      </c>
      <c r="U84" s="16">
        <v>0</v>
      </c>
      <c r="V84" s="16">
        <v>513076</v>
      </c>
      <c r="X84" s="16">
        <v>5390096</v>
      </c>
      <c r="Y84" s="16">
        <v>0</v>
      </c>
      <c r="Z84" s="16">
        <v>5390096</v>
      </c>
      <c r="AA84" s="16">
        <v>0</v>
      </c>
      <c r="AC84" s="38">
        <v>16133567</v>
      </c>
      <c r="AD84" s="16">
        <v>10230395</v>
      </c>
      <c r="AE84" s="16">
        <v>5390096</v>
      </c>
      <c r="AF84" s="16">
        <v>513076</v>
      </c>
      <c r="AH84" s="38">
        <v>9980744</v>
      </c>
      <c r="AI84" s="16">
        <v>9132224</v>
      </c>
      <c r="AJ84" s="16">
        <v>0</v>
      </c>
      <c r="AK84" s="16">
        <v>848520</v>
      </c>
      <c r="AM84" s="38">
        <v>4286375</v>
      </c>
      <c r="AN84" s="16">
        <v>0</v>
      </c>
      <c r="AO84" s="16">
        <v>4286375</v>
      </c>
      <c r="AP84" s="16">
        <v>0</v>
      </c>
      <c r="AR84" s="38">
        <v>14267119</v>
      </c>
      <c r="AS84" s="16">
        <v>9132224</v>
      </c>
      <c r="AT84" s="16">
        <v>4286375</v>
      </c>
      <c r="AU84" s="16">
        <v>848520</v>
      </c>
      <c r="AW84" s="3" t="s">
        <v>136</v>
      </c>
      <c r="AX84" s="94" t="str">
        <f>Sources!$H$11</f>
        <v>2023Q3</v>
      </c>
      <c r="AY84" s="94" t="str">
        <f>Sources!$G$11</f>
        <v>LFS</v>
      </c>
      <c r="AZ84" s="94" t="s">
        <v>140</v>
      </c>
    </row>
    <row r="85" spans="2:52" x14ac:dyDescent="0.2">
      <c r="B85" s="3" t="s">
        <v>114</v>
      </c>
      <c r="C85" s="3" t="s">
        <v>11</v>
      </c>
      <c r="D85" s="4">
        <v>8092927</v>
      </c>
      <c r="E85" s="3">
        <v>5164076</v>
      </c>
      <c r="F85" s="3">
        <v>2928851</v>
      </c>
      <c r="G85" s="3">
        <v>0</v>
      </c>
      <c r="I85" s="38">
        <v>0</v>
      </c>
      <c r="J85" s="16">
        <v>0</v>
      </c>
      <c r="K85" s="16">
        <v>0</v>
      </c>
      <c r="L85" s="16">
        <v>0</v>
      </c>
      <c r="N85" s="38">
        <v>8092927</v>
      </c>
      <c r="O85" s="16">
        <v>5164076</v>
      </c>
      <c r="P85" s="16">
        <v>2928851</v>
      </c>
      <c r="Q85" s="16">
        <v>0</v>
      </c>
      <c r="S85" s="38">
        <v>2105086</v>
      </c>
      <c r="T85" s="16">
        <v>1340084</v>
      </c>
      <c r="U85" s="16">
        <v>765002</v>
      </c>
      <c r="V85" s="16">
        <v>0</v>
      </c>
      <c r="X85" s="16">
        <v>0</v>
      </c>
      <c r="Y85" s="16">
        <v>0</v>
      </c>
      <c r="Z85" s="16">
        <v>0</v>
      </c>
      <c r="AA85" s="16">
        <v>0</v>
      </c>
      <c r="AC85" s="38">
        <v>2105086</v>
      </c>
      <c r="AD85" s="16">
        <v>1340084</v>
      </c>
      <c r="AE85" s="16">
        <v>765002</v>
      </c>
      <c r="AF85" s="16">
        <v>0</v>
      </c>
      <c r="AH85" s="38">
        <v>5987841</v>
      </c>
      <c r="AI85" s="16">
        <v>3823992</v>
      </c>
      <c r="AJ85" s="16">
        <v>2163849</v>
      </c>
      <c r="AK85" s="16">
        <v>0</v>
      </c>
      <c r="AM85" s="38">
        <v>0</v>
      </c>
      <c r="AN85" s="16">
        <v>0</v>
      </c>
      <c r="AO85" s="16">
        <v>0</v>
      </c>
      <c r="AP85" s="16">
        <v>0</v>
      </c>
      <c r="AR85" s="38">
        <v>5987841</v>
      </c>
      <c r="AS85" s="16">
        <v>3823992</v>
      </c>
      <c r="AT85" s="16">
        <v>2163849</v>
      </c>
      <c r="AU85" s="16">
        <v>0</v>
      </c>
      <c r="AW85" s="3" t="s">
        <v>136</v>
      </c>
      <c r="AX85" s="94" t="str">
        <f>Sources!$H$11</f>
        <v>2023Q3</v>
      </c>
      <c r="AY85" s="94" t="str">
        <f>Sources!$G$11</f>
        <v>LFS</v>
      </c>
      <c r="AZ85" s="94" t="s">
        <v>140</v>
      </c>
    </row>
    <row r="86" spans="2:52" x14ac:dyDescent="0.2">
      <c r="I86" s="38"/>
      <c r="J86" s="16"/>
      <c r="K86" s="16"/>
      <c r="L86" s="16"/>
      <c r="N86" s="38"/>
      <c r="O86" s="16"/>
      <c r="P86" s="16"/>
      <c r="Q86" s="16"/>
      <c r="S86" s="38"/>
      <c r="T86" s="16"/>
      <c r="U86" s="16"/>
      <c r="V86" s="16"/>
      <c r="X86" s="16"/>
      <c r="Y86" s="16"/>
      <c r="Z86" s="16"/>
      <c r="AA86" s="16"/>
      <c r="AC86" s="38"/>
      <c r="AD86" s="16"/>
      <c r="AE86" s="16"/>
      <c r="AF86" s="16"/>
      <c r="AH86" s="38"/>
      <c r="AI86" s="16"/>
      <c r="AJ86" s="16"/>
      <c r="AK86" s="16"/>
      <c r="AM86" s="38"/>
      <c r="AN86" s="16"/>
      <c r="AO86" s="16"/>
      <c r="AP86" s="16"/>
      <c r="AR86" s="38"/>
      <c r="AS86" s="16"/>
      <c r="AT86" s="16"/>
      <c r="AU86" s="16"/>
      <c r="AX86" s="94"/>
      <c r="AY86" s="94"/>
      <c r="AZ86" s="94"/>
    </row>
    <row r="87" spans="2:52" x14ac:dyDescent="0.2">
      <c r="B87" s="3" t="s">
        <v>115</v>
      </c>
      <c r="C87" s="3" t="s">
        <v>1</v>
      </c>
      <c r="D87" s="4">
        <v>8417</v>
      </c>
      <c r="E87" s="3">
        <v>2055</v>
      </c>
      <c r="F87" s="3">
        <v>3817</v>
      </c>
      <c r="G87" s="3">
        <v>2546</v>
      </c>
      <c r="I87" s="38">
        <v>12491</v>
      </c>
      <c r="J87" s="16">
        <v>88</v>
      </c>
      <c r="K87" s="16">
        <v>12264</v>
      </c>
      <c r="L87" s="16">
        <v>139</v>
      </c>
      <c r="N87" s="38">
        <v>20908</v>
      </c>
      <c r="O87" s="16">
        <v>2143</v>
      </c>
      <c r="P87" s="16">
        <v>16081</v>
      </c>
      <c r="Q87" s="16">
        <v>2685</v>
      </c>
      <c r="S87" s="38">
        <v>4226</v>
      </c>
      <c r="T87" s="16">
        <v>785</v>
      </c>
      <c r="U87" s="16">
        <v>2604</v>
      </c>
      <c r="V87" s="16">
        <v>837</v>
      </c>
      <c r="X87" s="16">
        <v>6963</v>
      </c>
      <c r="Y87" s="16">
        <v>58</v>
      </c>
      <c r="Z87" s="16">
        <v>6832</v>
      </c>
      <c r="AA87" s="16">
        <v>73</v>
      </c>
      <c r="AC87" s="38">
        <v>11189</v>
      </c>
      <c r="AD87" s="16">
        <v>843</v>
      </c>
      <c r="AE87" s="16">
        <v>9436</v>
      </c>
      <c r="AF87" s="16">
        <v>910</v>
      </c>
      <c r="AH87" s="38">
        <v>4190</v>
      </c>
      <c r="AI87" s="16">
        <v>1269</v>
      </c>
      <c r="AJ87" s="16">
        <v>1212</v>
      </c>
      <c r="AK87" s="16">
        <v>1709</v>
      </c>
      <c r="AM87" s="38">
        <v>5528</v>
      </c>
      <c r="AN87" s="16">
        <v>30</v>
      </c>
      <c r="AO87" s="16">
        <v>5432</v>
      </c>
      <c r="AP87" s="16">
        <v>66</v>
      </c>
      <c r="AR87" s="38">
        <v>9718</v>
      </c>
      <c r="AS87" s="16">
        <v>1299</v>
      </c>
      <c r="AT87" s="16">
        <v>6644</v>
      </c>
      <c r="AU87" s="16">
        <v>1775</v>
      </c>
      <c r="AW87" s="3" t="s">
        <v>134</v>
      </c>
      <c r="AX87" s="94">
        <f>Sources!$H$12</f>
        <v>2019</v>
      </c>
      <c r="AY87" s="94" t="str">
        <f>Sources!$G$12</f>
        <v>HIES</v>
      </c>
      <c r="AZ87" s="94" t="s">
        <v>140</v>
      </c>
    </row>
    <row r="88" spans="2:52" x14ac:dyDescent="0.2">
      <c r="B88" s="3" t="s">
        <v>115</v>
      </c>
      <c r="C88" s="3" t="s">
        <v>8</v>
      </c>
      <c r="D88" s="4">
        <v>3798</v>
      </c>
      <c r="E88" s="3">
        <v>571</v>
      </c>
      <c r="F88" s="3">
        <v>2953</v>
      </c>
      <c r="G88" s="3">
        <v>275</v>
      </c>
      <c r="I88" s="38">
        <v>11378</v>
      </c>
      <c r="J88" s="16">
        <v>79</v>
      </c>
      <c r="K88" s="16">
        <v>11164</v>
      </c>
      <c r="L88" s="16">
        <v>136</v>
      </c>
      <c r="N88" s="38">
        <v>15176</v>
      </c>
      <c r="O88" s="16">
        <v>650</v>
      </c>
      <c r="P88" s="16">
        <v>14117</v>
      </c>
      <c r="Q88" s="16">
        <v>411</v>
      </c>
      <c r="S88" s="38">
        <v>2514</v>
      </c>
      <c r="T88" s="16">
        <v>302</v>
      </c>
      <c r="U88" s="16">
        <v>2084</v>
      </c>
      <c r="V88" s="16">
        <v>127</v>
      </c>
      <c r="X88" s="16">
        <v>6415</v>
      </c>
      <c r="Y88" s="16">
        <v>49</v>
      </c>
      <c r="Z88" s="16">
        <v>6297</v>
      </c>
      <c r="AA88" s="16">
        <v>70</v>
      </c>
      <c r="AC88" s="38">
        <v>8929</v>
      </c>
      <c r="AD88" s="16">
        <v>351</v>
      </c>
      <c r="AE88" s="16">
        <v>8381</v>
      </c>
      <c r="AF88" s="16">
        <v>197</v>
      </c>
      <c r="AH88" s="38">
        <v>1284</v>
      </c>
      <c r="AI88" s="16">
        <v>268</v>
      </c>
      <c r="AJ88" s="16">
        <v>869</v>
      </c>
      <c r="AK88" s="16">
        <v>147</v>
      </c>
      <c r="AM88" s="38">
        <v>4963</v>
      </c>
      <c r="AN88" s="16">
        <v>30</v>
      </c>
      <c r="AO88" s="16">
        <v>4867</v>
      </c>
      <c r="AP88" s="16">
        <v>66</v>
      </c>
      <c r="AR88" s="38">
        <v>6247</v>
      </c>
      <c r="AS88" s="16">
        <v>298</v>
      </c>
      <c r="AT88" s="16">
        <v>5736</v>
      </c>
      <c r="AU88" s="16">
        <v>213</v>
      </c>
      <c r="AW88" s="3" t="s">
        <v>134</v>
      </c>
      <c r="AX88" s="94">
        <f>Sources!$H$12</f>
        <v>2019</v>
      </c>
      <c r="AY88" s="94" t="str">
        <f>Sources!$G$12</f>
        <v>HIES</v>
      </c>
      <c r="AZ88" s="94" t="s">
        <v>140</v>
      </c>
    </row>
    <row r="89" spans="2:52" x14ac:dyDescent="0.2">
      <c r="B89" s="3" t="s">
        <v>115</v>
      </c>
      <c r="C89" s="3" t="s">
        <v>107</v>
      </c>
      <c r="D89" s="4">
        <v>164</v>
      </c>
      <c r="E89" s="3">
        <v>62</v>
      </c>
      <c r="F89" s="3">
        <v>0</v>
      </c>
      <c r="G89" s="3">
        <v>102</v>
      </c>
      <c r="I89" s="38">
        <v>238</v>
      </c>
      <c r="J89" s="16">
        <v>0</v>
      </c>
      <c r="K89" s="16">
        <v>238</v>
      </c>
      <c r="L89" s="16">
        <v>0</v>
      </c>
      <c r="N89" s="38">
        <v>402</v>
      </c>
      <c r="O89" s="16">
        <v>62</v>
      </c>
      <c r="P89" s="16">
        <v>238</v>
      </c>
      <c r="Q89" s="16">
        <v>102</v>
      </c>
      <c r="S89" s="38">
        <v>55</v>
      </c>
      <c r="T89" s="16">
        <v>20</v>
      </c>
      <c r="U89" s="16">
        <v>0</v>
      </c>
      <c r="V89" s="16">
        <v>35</v>
      </c>
      <c r="X89" s="16">
        <v>134</v>
      </c>
      <c r="Y89" s="16">
        <v>0</v>
      </c>
      <c r="Z89" s="16">
        <v>134</v>
      </c>
      <c r="AA89" s="16">
        <v>0</v>
      </c>
      <c r="AC89" s="38">
        <v>189</v>
      </c>
      <c r="AD89" s="16">
        <v>20</v>
      </c>
      <c r="AE89" s="16">
        <v>134</v>
      </c>
      <c r="AF89" s="16">
        <v>35</v>
      </c>
      <c r="AH89" s="38">
        <v>110</v>
      </c>
      <c r="AI89" s="16">
        <v>43</v>
      </c>
      <c r="AJ89" s="16">
        <v>0</v>
      </c>
      <c r="AK89" s="16">
        <v>67</v>
      </c>
      <c r="AM89" s="38">
        <v>104</v>
      </c>
      <c r="AN89" s="16">
        <v>0</v>
      </c>
      <c r="AO89" s="16">
        <v>104</v>
      </c>
      <c r="AP89" s="16">
        <v>0</v>
      </c>
      <c r="AR89" s="38">
        <v>214</v>
      </c>
      <c r="AS89" s="16">
        <v>43</v>
      </c>
      <c r="AT89" s="16">
        <v>104</v>
      </c>
      <c r="AU89" s="16">
        <v>67</v>
      </c>
      <c r="AW89" s="3" t="s">
        <v>134</v>
      </c>
      <c r="AX89" s="94">
        <f>Sources!$H$12</f>
        <v>2019</v>
      </c>
      <c r="AY89" s="94" t="str">
        <f>Sources!$G$12</f>
        <v>HIES</v>
      </c>
      <c r="AZ89" s="94" t="s">
        <v>140</v>
      </c>
    </row>
    <row r="90" spans="2:52" x14ac:dyDescent="0.2">
      <c r="B90" s="3" t="s">
        <v>115</v>
      </c>
      <c r="C90" s="3" t="s">
        <v>10</v>
      </c>
      <c r="D90" s="4">
        <v>3277</v>
      </c>
      <c r="E90" s="3">
        <v>1209</v>
      </c>
      <c r="F90" s="3">
        <v>237</v>
      </c>
      <c r="G90" s="3">
        <v>1831</v>
      </c>
      <c r="I90" s="38">
        <v>875</v>
      </c>
      <c r="J90" s="16">
        <v>9</v>
      </c>
      <c r="K90" s="16">
        <v>862</v>
      </c>
      <c r="L90" s="16">
        <v>4</v>
      </c>
      <c r="N90" s="38">
        <v>4152</v>
      </c>
      <c r="O90" s="16">
        <v>1218</v>
      </c>
      <c r="P90" s="16">
        <v>1099</v>
      </c>
      <c r="Q90" s="16">
        <v>1835</v>
      </c>
      <c r="S90" s="38">
        <v>1100</v>
      </c>
      <c r="T90" s="16">
        <v>404</v>
      </c>
      <c r="U90" s="16">
        <v>162</v>
      </c>
      <c r="V90" s="16">
        <v>534</v>
      </c>
      <c r="X90" s="16">
        <v>414</v>
      </c>
      <c r="Y90" s="16">
        <v>9</v>
      </c>
      <c r="Z90" s="16">
        <v>402</v>
      </c>
      <c r="AA90" s="16">
        <v>4</v>
      </c>
      <c r="AC90" s="38">
        <v>1514</v>
      </c>
      <c r="AD90" s="16">
        <v>413</v>
      </c>
      <c r="AE90" s="16">
        <v>564</v>
      </c>
      <c r="AF90" s="16">
        <v>538</v>
      </c>
      <c r="AH90" s="38">
        <v>2177</v>
      </c>
      <c r="AI90" s="16">
        <v>805</v>
      </c>
      <c r="AJ90" s="16">
        <v>75</v>
      </c>
      <c r="AK90" s="16">
        <v>1296</v>
      </c>
      <c r="AM90" s="38">
        <v>461</v>
      </c>
      <c r="AN90" s="16">
        <v>0</v>
      </c>
      <c r="AO90" s="16">
        <v>461</v>
      </c>
      <c r="AP90" s="16">
        <v>0</v>
      </c>
      <c r="AR90" s="38">
        <v>2638</v>
      </c>
      <c r="AS90" s="16">
        <v>805</v>
      </c>
      <c r="AT90" s="16">
        <v>536</v>
      </c>
      <c r="AU90" s="16">
        <v>1296</v>
      </c>
      <c r="AW90" s="3" t="s">
        <v>134</v>
      </c>
      <c r="AX90" s="94">
        <f>Sources!$H$12</f>
        <v>2019</v>
      </c>
      <c r="AY90" s="94" t="str">
        <f>Sources!$G$12</f>
        <v>HIES</v>
      </c>
      <c r="AZ90" s="94" t="s">
        <v>140</v>
      </c>
    </row>
    <row r="91" spans="2:52" x14ac:dyDescent="0.2">
      <c r="B91" s="3" t="s">
        <v>115</v>
      </c>
      <c r="C91" s="3" t="s">
        <v>11</v>
      </c>
      <c r="D91" s="4">
        <v>1178</v>
      </c>
      <c r="E91" s="3">
        <v>212</v>
      </c>
      <c r="F91" s="3">
        <v>627</v>
      </c>
      <c r="G91" s="3">
        <v>338</v>
      </c>
      <c r="I91" s="4">
        <v>0</v>
      </c>
      <c r="J91" s="3">
        <v>0</v>
      </c>
      <c r="K91" s="3">
        <v>0</v>
      </c>
      <c r="L91" s="3">
        <v>0</v>
      </c>
      <c r="N91" s="4">
        <v>1178</v>
      </c>
      <c r="O91" s="3">
        <v>212</v>
      </c>
      <c r="P91" s="3">
        <v>627</v>
      </c>
      <c r="Q91" s="3">
        <v>338</v>
      </c>
      <c r="S91" s="4">
        <v>558</v>
      </c>
      <c r="T91" s="3">
        <v>59</v>
      </c>
      <c r="U91" s="3">
        <v>359</v>
      </c>
      <c r="V91" s="3">
        <v>140</v>
      </c>
      <c r="X91" s="3">
        <v>0</v>
      </c>
      <c r="Y91" s="3">
        <v>0</v>
      </c>
      <c r="Z91" s="3">
        <v>0</v>
      </c>
      <c r="AA91" s="3">
        <v>0</v>
      </c>
      <c r="AC91" s="4">
        <v>558</v>
      </c>
      <c r="AD91" s="3">
        <v>59</v>
      </c>
      <c r="AE91" s="3">
        <v>359</v>
      </c>
      <c r="AF91" s="3">
        <v>140</v>
      </c>
      <c r="AH91" s="4">
        <v>620</v>
      </c>
      <c r="AI91" s="3">
        <v>153</v>
      </c>
      <c r="AJ91" s="3">
        <v>268</v>
      </c>
      <c r="AK91" s="3">
        <v>199</v>
      </c>
      <c r="AM91" s="4">
        <v>0</v>
      </c>
      <c r="AN91" s="3">
        <v>0</v>
      </c>
      <c r="AO91" s="3">
        <v>0</v>
      </c>
      <c r="AP91" s="3">
        <v>0</v>
      </c>
      <c r="AR91" s="4">
        <v>620</v>
      </c>
      <c r="AS91" s="3">
        <v>153</v>
      </c>
      <c r="AT91" s="3">
        <v>268</v>
      </c>
      <c r="AU91" s="3">
        <v>199</v>
      </c>
      <c r="AW91" s="3" t="s">
        <v>134</v>
      </c>
      <c r="AX91" s="94">
        <f>Sources!$H$12</f>
        <v>2019</v>
      </c>
      <c r="AY91" s="94" t="str">
        <f>Sources!$G$12</f>
        <v>HIES</v>
      </c>
      <c r="AZ91" s="94" t="s">
        <v>140</v>
      </c>
    </row>
    <row r="92" spans="2:52" x14ac:dyDescent="0.2">
      <c r="AX92" s="94"/>
      <c r="AY92" s="94"/>
      <c r="AZ92" s="94"/>
    </row>
    <row r="93" spans="2:52" x14ac:dyDescent="0.2">
      <c r="B93" s="3" t="s">
        <v>115</v>
      </c>
      <c r="C93" s="3" t="s">
        <v>1</v>
      </c>
      <c r="D93" s="4">
        <v>8417</v>
      </c>
      <c r="E93" s="3">
        <v>2063</v>
      </c>
      <c r="F93" s="3">
        <v>3830</v>
      </c>
      <c r="G93" s="3">
        <v>2524</v>
      </c>
      <c r="I93" s="4">
        <v>12491</v>
      </c>
      <c r="J93" s="3">
        <v>92</v>
      </c>
      <c r="K93" s="3">
        <v>12275</v>
      </c>
      <c r="L93" s="3">
        <v>125</v>
      </c>
      <c r="N93" s="4">
        <v>20908</v>
      </c>
      <c r="O93" s="3">
        <v>2155</v>
      </c>
      <c r="P93" s="3">
        <v>16105</v>
      </c>
      <c r="Q93" s="3">
        <v>2649</v>
      </c>
      <c r="S93" s="4">
        <v>4226</v>
      </c>
      <c r="T93" s="3">
        <v>785</v>
      </c>
      <c r="U93" s="3">
        <v>2618</v>
      </c>
      <c r="V93" s="3">
        <v>824</v>
      </c>
      <c r="X93" s="3">
        <v>6963</v>
      </c>
      <c r="Y93" s="3">
        <v>62</v>
      </c>
      <c r="Z93" s="3">
        <v>6837</v>
      </c>
      <c r="AA93" s="3">
        <v>65</v>
      </c>
      <c r="AC93" s="4">
        <v>11189</v>
      </c>
      <c r="AD93" s="3">
        <v>847</v>
      </c>
      <c r="AE93" s="3">
        <v>9455</v>
      </c>
      <c r="AF93" s="3">
        <v>889</v>
      </c>
      <c r="AH93" s="4">
        <v>4190</v>
      </c>
      <c r="AI93" s="3">
        <v>1278</v>
      </c>
      <c r="AJ93" s="3">
        <v>1212</v>
      </c>
      <c r="AK93" s="3">
        <v>1701</v>
      </c>
      <c r="AM93" s="4">
        <v>5528</v>
      </c>
      <c r="AN93" s="3">
        <v>30</v>
      </c>
      <c r="AO93" s="3">
        <v>5438</v>
      </c>
      <c r="AP93" s="3">
        <v>60</v>
      </c>
      <c r="AR93" s="4">
        <v>9718</v>
      </c>
      <c r="AS93" s="3">
        <v>1308</v>
      </c>
      <c r="AT93" s="3">
        <v>6650</v>
      </c>
      <c r="AU93" s="3">
        <v>1761</v>
      </c>
      <c r="AW93" s="3" t="s">
        <v>134</v>
      </c>
      <c r="AX93" s="94">
        <f>Sources!$H$12</f>
        <v>2019</v>
      </c>
      <c r="AY93" s="94" t="str">
        <f>Sources!$G$12</f>
        <v>HIES</v>
      </c>
      <c r="AZ93" s="94" t="s">
        <v>141</v>
      </c>
    </row>
    <row r="94" spans="2:52" x14ac:dyDescent="0.2">
      <c r="B94" s="3" t="s">
        <v>115</v>
      </c>
      <c r="C94" s="3" t="s">
        <v>8</v>
      </c>
      <c r="D94" s="4">
        <v>3798</v>
      </c>
      <c r="E94" s="3">
        <v>571</v>
      </c>
      <c r="F94" s="3">
        <v>2959</v>
      </c>
      <c r="G94" s="3">
        <v>268</v>
      </c>
      <c r="I94" s="4">
        <v>11378</v>
      </c>
      <c r="J94" s="3">
        <v>79</v>
      </c>
      <c r="K94" s="3">
        <v>11175</v>
      </c>
      <c r="L94" s="3">
        <v>125</v>
      </c>
      <c r="N94" s="4">
        <v>15176</v>
      </c>
      <c r="O94" s="3">
        <v>650</v>
      </c>
      <c r="P94" s="3">
        <v>14134</v>
      </c>
      <c r="Q94" s="3">
        <v>393</v>
      </c>
      <c r="S94" s="4">
        <v>2514</v>
      </c>
      <c r="T94" s="3">
        <v>302</v>
      </c>
      <c r="U94" s="3">
        <v>2091</v>
      </c>
      <c r="V94" s="3">
        <v>121</v>
      </c>
      <c r="X94" s="3">
        <v>6415</v>
      </c>
      <c r="Y94" s="3">
        <v>49</v>
      </c>
      <c r="Z94" s="3">
        <v>6301</v>
      </c>
      <c r="AA94" s="3">
        <v>65</v>
      </c>
      <c r="AC94" s="4">
        <v>8929</v>
      </c>
      <c r="AD94" s="3">
        <v>351</v>
      </c>
      <c r="AE94" s="3">
        <v>8392</v>
      </c>
      <c r="AF94" s="3">
        <v>186</v>
      </c>
      <c r="AH94" s="4">
        <v>1284</v>
      </c>
      <c r="AI94" s="3">
        <v>268</v>
      </c>
      <c r="AJ94" s="3">
        <v>869</v>
      </c>
      <c r="AK94" s="3">
        <v>147</v>
      </c>
      <c r="AM94" s="4">
        <v>4963</v>
      </c>
      <c r="AN94" s="3">
        <v>30</v>
      </c>
      <c r="AO94" s="3">
        <v>4873</v>
      </c>
      <c r="AP94" s="3">
        <v>60</v>
      </c>
      <c r="AR94" s="4">
        <v>6247</v>
      </c>
      <c r="AS94" s="3">
        <v>298</v>
      </c>
      <c r="AT94" s="3">
        <v>5742</v>
      </c>
      <c r="AU94" s="3">
        <v>207</v>
      </c>
      <c r="AW94" s="3" t="s">
        <v>134</v>
      </c>
      <c r="AX94" s="94">
        <f>Sources!$H$12</f>
        <v>2019</v>
      </c>
      <c r="AY94" s="94" t="str">
        <f>Sources!$G$12</f>
        <v>HIES</v>
      </c>
      <c r="AZ94" s="94" t="s">
        <v>141</v>
      </c>
    </row>
    <row r="95" spans="2:52" x14ac:dyDescent="0.2">
      <c r="B95" s="3" t="s">
        <v>115</v>
      </c>
      <c r="C95" s="3" t="s">
        <v>107</v>
      </c>
      <c r="D95" s="4">
        <v>164</v>
      </c>
      <c r="E95" s="3">
        <v>62</v>
      </c>
      <c r="F95" s="3">
        <v>0</v>
      </c>
      <c r="G95" s="3">
        <v>102</v>
      </c>
      <c r="I95" s="4">
        <v>238</v>
      </c>
      <c r="J95" s="3">
        <v>0</v>
      </c>
      <c r="K95" s="3">
        <v>238</v>
      </c>
      <c r="L95" s="3">
        <v>0</v>
      </c>
      <c r="N95" s="4">
        <v>402</v>
      </c>
      <c r="O95" s="3">
        <v>62</v>
      </c>
      <c r="P95" s="3">
        <v>238</v>
      </c>
      <c r="Q95" s="3">
        <v>102</v>
      </c>
      <c r="S95" s="4">
        <v>55</v>
      </c>
      <c r="T95" s="3">
        <v>20</v>
      </c>
      <c r="U95" s="3">
        <v>0</v>
      </c>
      <c r="V95" s="3">
        <v>35</v>
      </c>
      <c r="X95" s="3">
        <v>134</v>
      </c>
      <c r="Y95" s="3">
        <v>0</v>
      </c>
      <c r="Z95" s="3">
        <v>134</v>
      </c>
      <c r="AA95" s="3">
        <v>0</v>
      </c>
      <c r="AC95" s="4">
        <v>189</v>
      </c>
      <c r="AD95" s="3">
        <v>20</v>
      </c>
      <c r="AE95" s="3">
        <v>134</v>
      </c>
      <c r="AF95" s="3">
        <v>35</v>
      </c>
      <c r="AH95" s="4">
        <v>110</v>
      </c>
      <c r="AI95" s="3">
        <v>43</v>
      </c>
      <c r="AJ95" s="3">
        <v>0</v>
      </c>
      <c r="AK95" s="3">
        <v>67</v>
      </c>
      <c r="AM95" s="4">
        <v>104</v>
      </c>
      <c r="AN95" s="3">
        <v>0</v>
      </c>
      <c r="AO95" s="3">
        <v>104</v>
      </c>
      <c r="AP95" s="3">
        <v>0</v>
      </c>
      <c r="AR95" s="4">
        <v>214</v>
      </c>
      <c r="AS95" s="3">
        <v>43</v>
      </c>
      <c r="AT95" s="3">
        <v>104</v>
      </c>
      <c r="AU95" s="3">
        <v>67</v>
      </c>
      <c r="AW95" s="3" t="s">
        <v>134</v>
      </c>
      <c r="AX95" s="94">
        <f>Sources!$H$12</f>
        <v>2019</v>
      </c>
      <c r="AY95" s="94" t="str">
        <f>Sources!$G$12</f>
        <v>HIES</v>
      </c>
      <c r="AZ95" s="94" t="s">
        <v>141</v>
      </c>
    </row>
    <row r="96" spans="2:52" x14ac:dyDescent="0.2">
      <c r="B96" s="3" t="s">
        <v>115</v>
      </c>
      <c r="C96" s="3" t="s">
        <v>10</v>
      </c>
      <c r="D96" s="4">
        <v>3277</v>
      </c>
      <c r="E96" s="3">
        <v>1217</v>
      </c>
      <c r="F96" s="3">
        <v>243</v>
      </c>
      <c r="G96" s="3">
        <v>1816</v>
      </c>
      <c r="I96" s="4">
        <v>875</v>
      </c>
      <c r="J96" s="3">
        <v>12</v>
      </c>
      <c r="K96" s="3">
        <v>862</v>
      </c>
      <c r="L96" s="3">
        <v>0</v>
      </c>
      <c r="N96" s="4">
        <v>4152</v>
      </c>
      <c r="O96" s="3">
        <v>1229</v>
      </c>
      <c r="P96" s="3">
        <v>1105</v>
      </c>
      <c r="Q96" s="3">
        <v>1816</v>
      </c>
      <c r="S96" s="4">
        <v>1100</v>
      </c>
      <c r="T96" s="3">
        <v>404</v>
      </c>
      <c r="U96" s="3">
        <v>168</v>
      </c>
      <c r="V96" s="3">
        <v>528</v>
      </c>
      <c r="X96" s="3">
        <v>414</v>
      </c>
      <c r="Y96" s="3">
        <v>12</v>
      </c>
      <c r="Z96" s="3">
        <v>402</v>
      </c>
      <c r="AA96" s="3">
        <v>0</v>
      </c>
      <c r="AC96" s="4">
        <v>1514</v>
      </c>
      <c r="AD96" s="3">
        <v>416</v>
      </c>
      <c r="AE96" s="3">
        <v>570</v>
      </c>
      <c r="AF96" s="3">
        <v>528</v>
      </c>
      <c r="AH96" s="4">
        <v>2177</v>
      </c>
      <c r="AI96" s="3">
        <v>814</v>
      </c>
      <c r="AJ96" s="3">
        <v>75</v>
      </c>
      <c r="AK96" s="3">
        <v>1288</v>
      </c>
      <c r="AM96" s="4">
        <v>461</v>
      </c>
      <c r="AN96" s="3">
        <v>0</v>
      </c>
      <c r="AO96" s="3">
        <v>461</v>
      </c>
      <c r="AP96" s="3">
        <v>0</v>
      </c>
      <c r="AR96" s="4">
        <v>2638</v>
      </c>
      <c r="AS96" s="3">
        <v>814</v>
      </c>
      <c r="AT96" s="3">
        <v>536</v>
      </c>
      <c r="AU96" s="3">
        <v>1288</v>
      </c>
      <c r="AW96" s="3" t="s">
        <v>134</v>
      </c>
      <c r="AX96" s="94">
        <f>Sources!$H$12</f>
        <v>2019</v>
      </c>
      <c r="AY96" s="94" t="str">
        <f>Sources!$G$12</f>
        <v>HIES</v>
      </c>
      <c r="AZ96" s="94" t="s">
        <v>141</v>
      </c>
    </row>
    <row r="97" spans="2:52" x14ac:dyDescent="0.2">
      <c r="B97" s="3" t="s">
        <v>115</v>
      </c>
      <c r="C97" s="3" t="s">
        <v>11</v>
      </c>
      <c r="D97" s="4">
        <v>1178</v>
      </c>
      <c r="E97" s="3">
        <v>212</v>
      </c>
      <c r="F97" s="3">
        <v>627</v>
      </c>
      <c r="G97" s="3">
        <v>338</v>
      </c>
      <c r="I97" s="4">
        <v>0</v>
      </c>
      <c r="J97" s="3">
        <v>0</v>
      </c>
      <c r="K97" s="3">
        <v>0</v>
      </c>
      <c r="L97" s="3">
        <v>0</v>
      </c>
      <c r="N97" s="4">
        <v>1178</v>
      </c>
      <c r="O97" s="3">
        <v>212</v>
      </c>
      <c r="P97" s="3">
        <v>627</v>
      </c>
      <c r="Q97" s="3">
        <v>338</v>
      </c>
      <c r="S97" s="4">
        <v>558</v>
      </c>
      <c r="T97" s="3">
        <v>59</v>
      </c>
      <c r="U97" s="3">
        <v>359</v>
      </c>
      <c r="V97" s="3">
        <v>140</v>
      </c>
      <c r="X97" s="3">
        <v>0</v>
      </c>
      <c r="Y97" s="3">
        <v>0</v>
      </c>
      <c r="Z97" s="3">
        <v>0</v>
      </c>
      <c r="AA97" s="3">
        <v>0</v>
      </c>
      <c r="AC97" s="4">
        <v>558</v>
      </c>
      <c r="AD97" s="3">
        <v>59</v>
      </c>
      <c r="AE97" s="3">
        <v>359</v>
      </c>
      <c r="AF97" s="3">
        <v>140</v>
      </c>
      <c r="AH97" s="4">
        <v>620</v>
      </c>
      <c r="AI97" s="3">
        <v>153</v>
      </c>
      <c r="AJ97" s="3">
        <v>268</v>
      </c>
      <c r="AK97" s="3">
        <v>199</v>
      </c>
      <c r="AM97" s="4">
        <v>0</v>
      </c>
      <c r="AN97" s="3">
        <v>0</v>
      </c>
      <c r="AO97" s="3">
        <v>0</v>
      </c>
      <c r="AP97" s="3">
        <v>0</v>
      </c>
      <c r="AR97" s="4">
        <v>620</v>
      </c>
      <c r="AS97" s="3">
        <v>153</v>
      </c>
      <c r="AT97" s="3">
        <v>268</v>
      </c>
      <c r="AU97" s="3">
        <v>199</v>
      </c>
      <c r="AW97" s="3" t="s">
        <v>134</v>
      </c>
      <c r="AX97" s="94">
        <f>Sources!$H$12</f>
        <v>2019</v>
      </c>
      <c r="AY97" s="94" t="str">
        <f>Sources!$G$12</f>
        <v>HIES</v>
      </c>
      <c r="AZ97" s="94" t="s">
        <v>141</v>
      </c>
    </row>
    <row r="98" spans="2:52" x14ac:dyDescent="0.2">
      <c r="AX98" s="94"/>
      <c r="AY98" s="94"/>
      <c r="AZ98" s="94"/>
    </row>
    <row r="99" spans="2:52" x14ac:dyDescent="0.2">
      <c r="B99" s="3" t="s">
        <v>116</v>
      </c>
      <c r="C99" s="3" t="s">
        <v>1</v>
      </c>
      <c r="D99" s="4">
        <v>778308</v>
      </c>
      <c r="E99" s="3">
        <v>215851</v>
      </c>
      <c r="F99" s="3">
        <v>210317</v>
      </c>
      <c r="G99" s="3">
        <v>352140</v>
      </c>
      <c r="I99" s="4">
        <v>291034</v>
      </c>
      <c r="J99" s="3">
        <v>451</v>
      </c>
      <c r="K99" s="3">
        <v>288656</v>
      </c>
      <c r="L99" s="3">
        <v>1927</v>
      </c>
      <c r="N99" s="4">
        <v>1069342</v>
      </c>
      <c r="O99" s="3">
        <v>216302</v>
      </c>
      <c r="P99" s="3">
        <v>498973</v>
      </c>
      <c r="Q99" s="3">
        <v>354067</v>
      </c>
      <c r="S99" s="4">
        <v>392586</v>
      </c>
      <c r="T99" s="3">
        <v>104048</v>
      </c>
      <c r="U99" s="3">
        <v>108982</v>
      </c>
      <c r="V99" s="3">
        <v>179556</v>
      </c>
      <c r="X99" s="3">
        <v>166167</v>
      </c>
      <c r="Y99" s="3">
        <v>451</v>
      </c>
      <c r="Z99" s="3">
        <v>164728</v>
      </c>
      <c r="AA99" s="3">
        <v>989</v>
      </c>
      <c r="AC99" s="4">
        <v>558753</v>
      </c>
      <c r="AD99" s="3">
        <v>104499</v>
      </c>
      <c r="AE99" s="3">
        <v>273710</v>
      </c>
      <c r="AF99" s="3">
        <v>180545</v>
      </c>
      <c r="AH99" s="4">
        <v>385722</v>
      </c>
      <c r="AI99" s="3">
        <v>111803</v>
      </c>
      <c r="AJ99" s="3">
        <v>101335</v>
      </c>
      <c r="AK99" s="3">
        <v>172585</v>
      </c>
      <c r="AM99" s="4">
        <v>124867</v>
      </c>
      <c r="AN99" s="3">
        <v>0</v>
      </c>
      <c r="AO99" s="3">
        <v>123928</v>
      </c>
      <c r="AP99" s="3">
        <v>938</v>
      </c>
      <c r="AR99" s="4">
        <v>510589</v>
      </c>
      <c r="AS99" s="3">
        <v>111803</v>
      </c>
      <c r="AT99" s="3">
        <v>225263</v>
      </c>
      <c r="AU99" s="3">
        <v>173523</v>
      </c>
      <c r="AW99" s="3" t="s">
        <v>134</v>
      </c>
      <c r="AX99" s="94">
        <f>Sources!$H$14</f>
        <v>2022</v>
      </c>
      <c r="AY99" s="94" t="str">
        <f>Sources!$G$14</f>
        <v>LFS</v>
      </c>
      <c r="AZ99" s="94" t="s">
        <v>140</v>
      </c>
    </row>
    <row r="100" spans="2:52" x14ac:dyDescent="0.2">
      <c r="B100" s="3" t="s">
        <v>116</v>
      </c>
      <c r="C100" s="3" t="s">
        <v>8</v>
      </c>
      <c r="D100" s="4">
        <v>363277</v>
      </c>
      <c r="E100" s="3">
        <v>61240</v>
      </c>
      <c r="F100" s="3">
        <v>180894</v>
      </c>
      <c r="G100" s="3">
        <v>121143</v>
      </c>
      <c r="I100" s="4">
        <v>253731</v>
      </c>
      <c r="J100" s="3">
        <v>451</v>
      </c>
      <c r="K100" s="3">
        <v>251353</v>
      </c>
      <c r="L100" s="3">
        <v>1927</v>
      </c>
      <c r="N100" s="4">
        <v>617008</v>
      </c>
      <c r="O100" s="3">
        <v>61691</v>
      </c>
      <c r="P100" s="3">
        <v>432247</v>
      </c>
      <c r="Q100" s="3">
        <v>123070</v>
      </c>
      <c r="S100" s="4">
        <v>229097</v>
      </c>
      <c r="T100" s="3">
        <v>43321</v>
      </c>
      <c r="U100" s="3">
        <v>98861</v>
      </c>
      <c r="V100" s="3">
        <v>86915</v>
      </c>
      <c r="X100" s="3">
        <v>150788</v>
      </c>
      <c r="Y100" s="3">
        <v>451</v>
      </c>
      <c r="Z100" s="3">
        <v>149349</v>
      </c>
      <c r="AA100" s="3">
        <v>989</v>
      </c>
      <c r="AC100" s="4">
        <v>379885</v>
      </c>
      <c r="AD100" s="3">
        <v>43772</v>
      </c>
      <c r="AE100" s="3">
        <v>248210</v>
      </c>
      <c r="AF100" s="3">
        <v>87904</v>
      </c>
      <c r="AH100" s="4">
        <v>134180</v>
      </c>
      <c r="AI100" s="3">
        <v>17919</v>
      </c>
      <c r="AJ100" s="3">
        <v>82033</v>
      </c>
      <c r="AK100" s="3">
        <v>34228</v>
      </c>
      <c r="AM100" s="4">
        <v>102943</v>
      </c>
      <c r="AN100" s="3">
        <v>0</v>
      </c>
      <c r="AO100" s="3">
        <v>102004</v>
      </c>
      <c r="AP100" s="3">
        <v>938</v>
      </c>
      <c r="AR100" s="4">
        <v>237123</v>
      </c>
      <c r="AS100" s="3">
        <v>17919</v>
      </c>
      <c r="AT100" s="3">
        <v>184037</v>
      </c>
      <c r="AU100" s="3">
        <v>35166</v>
      </c>
      <c r="AW100" s="3" t="s">
        <v>134</v>
      </c>
      <c r="AX100" s="94">
        <f>Sources!$H$14</f>
        <v>2022</v>
      </c>
      <c r="AY100" s="94" t="str">
        <f>Sources!$G$14</f>
        <v>LFS</v>
      </c>
      <c r="AZ100" s="94" t="s">
        <v>140</v>
      </c>
    </row>
    <row r="101" spans="2:52" x14ac:dyDescent="0.2">
      <c r="B101" s="3" t="s">
        <v>116</v>
      </c>
      <c r="C101" s="3" t="s">
        <v>107</v>
      </c>
      <c r="D101" s="4">
        <v>13960</v>
      </c>
      <c r="E101" s="3">
        <v>8942</v>
      </c>
      <c r="F101" s="3">
        <v>0</v>
      </c>
      <c r="G101" s="3">
        <v>5018</v>
      </c>
      <c r="I101" s="4">
        <v>9162</v>
      </c>
      <c r="J101" s="3">
        <v>0</v>
      </c>
      <c r="K101" s="3">
        <v>9162</v>
      </c>
      <c r="L101" s="3">
        <v>0</v>
      </c>
      <c r="N101" s="4">
        <v>23122</v>
      </c>
      <c r="O101" s="3">
        <v>8942</v>
      </c>
      <c r="P101" s="3">
        <v>9162</v>
      </c>
      <c r="Q101" s="3">
        <v>5018</v>
      </c>
      <c r="S101" s="4">
        <v>8865</v>
      </c>
      <c r="T101" s="3">
        <v>5440</v>
      </c>
      <c r="U101" s="3">
        <v>0</v>
      </c>
      <c r="V101" s="3">
        <v>3425</v>
      </c>
      <c r="X101" s="3">
        <v>7509</v>
      </c>
      <c r="Y101" s="3">
        <v>0</v>
      </c>
      <c r="Z101" s="3">
        <v>7509</v>
      </c>
      <c r="AA101" s="3">
        <v>0</v>
      </c>
      <c r="AC101" s="4">
        <v>16374</v>
      </c>
      <c r="AD101" s="3">
        <v>5440</v>
      </c>
      <c r="AE101" s="3">
        <v>7509</v>
      </c>
      <c r="AF101" s="3">
        <v>3425</v>
      </c>
      <c r="AH101" s="4">
        <v>5095</v>
      </c>
      <c r="AI101" s="3">
        <v>3503</v>
      </c>
      <c r="AJ101" s="3">
        <v>0</v>
      </c>
      <c r="AK101" s="3">
        <v>1592</v>
      </c>
      <c r="AM101" s="4">
        <v>1653</v>
      </c>
      <c r="AN101" s="3">
        <v>0</v>
      </c>
      <c r="AO101" s="3">
        <v>1653</v>
      </c>
      <c r="AP101" s="3">
        <v>0</v>
      </c>
      <c r="AR101" s="4">
        <v>6748</v>
      </c>
      <c r="AS101" s="3">
        <v>3503</v>
      </c>
      <c r="AT101" s="3">
        <v>1653</v>
      </c>
      <c r="AU101" s="3">
        <v>1592</v>
      </c>
      <c r="AW101" s="3" t="s">
        <v>134</v>
      </c>
      <c r="AX101" s="94">
        <f>Sources!$H$14</f>
        <v>2022</v>
      </c>
      <c r="AY101" s="94" t="str">
        <f>Sources!$G$14</f>
        <v>LFS</v>
      </c>
      <c r="AZ101" s="94" t="s">
        <v>140</v>
      </c>
    </row>
    <row r="102" spans="2:52" x14ac:dyDescent="0.2">
      <c r="B102" s="3" t="s">
        <v>116</v>
      </c>
      <c r="C102" s="3" t="s">
        <v>10</v>
      </c>
      <c r="D102" s="4">
        <v>211834</v>
      </c>
      <c r="E102" s="3">
        <v>98338</v>
      </c>
      <c r="F102" s="3">
        <v>0</v>
      </c>
      <c r="G102" s="3">
        <v>113496</v>
      </c>
      <c r="I102" s="4">
        <v>28141</v>
      </c>
      <c r="J102" s="3">
        <v>0</v>
      </c>
      <c r="K102" s="3">
        <v>28141</v>
      </c>
      <c r="L102" s="3">
        <v>0</v>
      </c>
      <c r="N102" s="4">
        <v>239975</v>
      </c>
      <c r="O102" s="3">
        <v>98338</v>
      </c>
      <c r="P102" s="3">
        <v>28141</v>
      </c>
      <c r="Q102" s="3">
        <v>113496</v>
      </c>
      <c r="S102" s="4">
        <v>83180</v>
      </c>
      <c r="T102" s="3">
        <v>39673</v>
      </c>
      <c r="U102" s="3">
        <v>0</v>
      </c>
      <c r="V102" s="3">
        <v>43508</v>
      </c>
      <c r="X102" s="3">
        <v>7870</v>
      </c>
      <c r="Y102" s="3">
        <v>0</v>
      </c>
      <c r="Z102" s="3">
        <v>7870</v>
      </c>
      <c r="AA102" s="3">
        <v>0</v>
      </c>
      <c r="AC102" s="4">
        <v>91050</v>
      </c>
      <c r="AD102" s="3">
        <v>39673</v>
      </c>
      <c r="AE102" s="3">
        <v>7870</v>
      </c>
      <c r="AF102" s="3">
        <v>43508</v>
      </c>
      <c r="AH102" s="4">
        <v>128653</v>
      </c>
      <c r="AI102" s="3">
        <v>58665</v>
      </c>
      <c r="AJ102" s="3">
        <v>0</v>
      </c>
      <c r="AK102" s="3">
        <v>69988</v>
      </c>
      <c r="AM102" s="4">
        <v>20271</v>
      </c>
      <c r="AN102" s="3">
        <v>0</v>
      </c>
      <c r="AO102" s="3">
        <v>20271</v>
      </c>
      <c r="AP102" s="3">
        <v>0</v>
      </c>
      <c r="AR102" s="4">
        <v>148924</v>
      </c>
      <c r="AS102" s="3">
        <v>58665</v>
      </c>
      <c r="AT102" s="3">
        <v>20271</v>
      </c>
      <c r="AU102" s="3">
        <v>69988</v>
      </c>
      <c r="AW102" s="3" t="s">
        <v>134</v>
      </c>
      <c r="AX102" s="94">
        <f>Sources!$H$14</f>
        <v>2022</v>
      </c>
      <c r="AY102" s="94" t="str">
        <f>Sources!$G$14</f>
        <v>LFS</v>
      </c>
      <c r="AZ102" s="94" t="s">
        <v>140</v>
      </c>
    </row>
    <row r="103" spans="2:52" x14ac:dyDescent="0.2">
      <c r="B103" s="3" t="s">
        <v>116</v>
      </c>
      <c r="C103" s="3" t="s">
        <v>11</v>
      </c>
      <c r="D103" s="4">
        <v>189237</v>
      </c>
      <c r="E103" s="3">
        <v>47330</v>
      </c>
      <c r="F103" s="3">
        <v>29423</v>
      </c>
      <c r="G103" s="3">
        <v>112484</v>
      </c>
      <c r="I103" s="4">
        <v>0</v>
      </c>
      <c r="J103" s="3">
        <v>0</v>
      </c>
      <c r="K103" s="3">
        <v>0</v>
      </c>
      <c r="L103" s="3">
        <v>0</v>
      </c>
      <c r="N103" s="4">
        <v>189237</v>
      </c>
      <c r="O103" s="3">
        <v>47330</v>
      </c>
      <c r="P103" s="3">
        <v>29423</v>
      </c>
      <c r="Q103" s="3">
        <v>112484</v>
      </c>
      <c r="S103" s="4">
        <v>71444</v>
      </c>
      <c r="T103" s="3">
        <v>15615</v>
      </c>
      <c r="U103" s="3">
        <v>10121</v>
      </c>
      <c r="V103" s="3">
        <v>45708</v>
      </c>
      <c r="X103" s="3">
        <v>0</v>
      </c>
      <c r="Y103" s="3">
        <v>0</v>
      </c>
      <c r="Z103" s="3">
        <v>0</v>
      </c>
      <c r="AA103" s="3">
        <v>0</v>
      </c>
      <c r="AC103" s="4">
        <v>71444</v>
      </c>
      <c r="AD103" s="3">
        <v>15615</v>
      </c>
      <c r="AE103" s="3">
        <v>10121</v>
      </c>
      <c r="AF103" s="3">
        <v>45708</v>
      </c>
      <c r="AH103" s="4">
        <v>117794</v>
      </c>
      <c r="AI103" s="3">
        <v>31715</v>
      </c>
      <c r="AJ103" s="3">
        <v>19302</v>
      </c>
      <c r="AK103" s="3">
        <v>66776</v>
      </c>
      <c r="AM103" s="4">
        <v>0</v>
      </c>
      <c r="AN103" s="3">
        <v>0</v>
      </c>
      <c r="AO103" s="3">
        <v>0</v>
      </c>
      <c r="AP103" s="3">
        <v>0</v>
      </c>
      <c r="AR103" s="4">
        <v>117794</v>
      </c>
      <c r="AS103" s="3">
        <v>31715</v>
      </c>
      <c r="AT103" s="3">
        <v>19302</v>
      </c>
      <c r="AU103" s="3">
        <v>66776</v>
      </c>
      <c r="AW103" s="3" t="s">
        <v>134</v>
      </c>
      <c r="AX103" s="94">
        <f>Sources!$H$14</f>
        <v>2022</v>
      </c>
      <c r="AY103" s="94" t="str">
        <f>Sources!$G$14</f>
        <v>LFS</v>
      </c>
      <c r="AZ103" s="94" t="s">
        <v>140</v>
      </c>
    </row>
    <row r="104" spans="2:52" x14ac:dyDescent="0.2">
      <c r="AX104" s="94"/>
      <c r="AY104" s="94"/>
      <c r="AZ104" s="94"/>
    </row>
    <row r="105" spans="2:52" x14ac:dyDescent="0.2">
      <c r="B105" s="3" t="s">
        <v>116</v>
      </c>
      <c r="C105" s="3" t="s">
        <v>1</v>
      </c>
      <c r="D105" s="4">
        <v>777405</v>
      </c>
      <c r="E105" s="3">
        <v>215934</v>
      </c>
      <c r="F105" s="3">
        <v>210174</v>
      </c>
      <c r="G105" s="3">
        <v>351296</v>
      </c>
      <c r="I105" s="4">
        <v>291034</v>
      </c>
      <c r="J105" s="3">
        <v>451</v>
      </c>
      <c r="K105" s="3">
        <v>288656</v>
      </c>
      <c r="L105" s="3">
        <v>1927</v>
      </c>
      <c r="N105" s="4">
        <v>1068439</v>
      </c>
      <c r="O105" s="3">
        <v>216385</v>
      </c>
      <c r="P105" s="3">
        <v>498830</v>
      </c>
      <c r="Q105" s="3">
        <v>353223</v>
      </c>
      <c r="S105" s="4">
        <v>392526</v>
      </c>
      <c r="T105" s="3">
        <v>104131</v>
      </c>
      <c r="U105" s="3">
        <v>108839</v>
      </c>
      <c r="V105" s="3">
        <v>179556</v>
      </c>
      <c r="X105" s="3">
        <v>166167</v>
      </c>
      <c r="Y105" s="3">
        <v>451</v>
      </c>
      <c r="Z105" s="3">
        <v>164728</v>
      </c>
      <c r="AA105" s="3">
        <v>989</v>
      </c>
      <c r="AC105" s="4">
        <v>558693</v>
      </c>
      <c r="AD105" s="3">
        <v>104582</v>
      </c>
      <c r="AE105" s="3">
        <v>273567</v>
      </c>
      <c r="AF105" s="3">
        <v>180545</v>
      </c>
      <c r="AH105" s="4">
        <v>384878</v>
      </c>
      <c r="AI105" s="3">
        <v>111803</v>
      </c>
      <c r="AJ105" s="3">
        <v>101335</v>
      </c>
      <c r="AK105" s="3">
        <v>171741</v>
      </c>
      <c r="AM105" s="4">
        <v>124867</v>
      </c>
      <c r="AN105" s="3">
        <v>0</v>
      </c>
      <c r="AO105" s="3">
        <v>123928</v>
      </c>
      <c r="AP105" s="3">
        <v>938</v>
      </c>
      <c r="AR105" s="4">
        <v>509745</v>
      </c>
      <c r="AS105" s="3">
        <v>111803</v>
      </c>
      <c r="AT105" s="3">
        <v>225263</v>
      </c>
      <c r="AU105" s="3">
        <v>172679</v>
      </c>
      <c r="AW105" s="3" t="s">
        <v>134</v>
      </c>
      <c r="AX105" s="94">
        <f>Sources!$H$14</f>
        <v>2022</v>
      </c>
      <c r="AY105" s="94" t="str">
        <f>Sources!$G$14</f>
        <v>LFS</v>
      </c>
      <c r="AZ105" s="94" t="s">
        <v>141</v>
      </c>
    </row>
    <row r="106" spans="2:52" x14ac:dyDescent="0.2">
      <c r="B106" s="3" t="s">
        <v>116</v>
      </c>
      <c r="C106" s="3" t="s">
        <v>8</v>
      </c>
      <c r="D106" s="4">
        <v>363360</v>
      </c>
      <c r="E106" s="3">
        <v>61324</v>
      </c>
      <c r="F106" s="3">
        <v>180894</v>
      </c>
      <c r="G106" s="3">
        <v>121143</v>
      </c>
      <c r="I106" s="4">
        <v>253731</v>
      </c>
      <c r="J106" s="3">
        <v>451</v>
      </c>
      <c r="K106" s="3">
        <v>251353</v>
      </c>
      <c r="L106" s="3">
        <v>1927</v>
      </c>
      <c r="N106" s="4">
        <v>617091</v>
      </c>
      <c r="O106" s="3">
        <v>61775</v>
      </c>
      <c r="P106" s="3">
        <v>432247</v>
      </c>
      <c r="Q106" s="3">
        <v>123070</v>
      </c>
      <c r="S106" s="4">
        <v>229180</v>
      </c>
      <c r="T106" s="3">
        <v>43404</v>
      </c>
      <c r="U106" s="3">
        <v>98861</v>
      </c>
      <c r="V106" s="3">
        <v>86915</v>
      </c>
      <c r="X106" s="3">
        <v>150788</v>
      </c>
      <c r="Y106" s="3">
        <v>451</v>
      </c>
      <c r="Z106" s="3">
        <v>149349</v>
      </c>
      <c r="AA106" s="3">
        <v>989</v>
      </c>
      <c r="AC106" s="4">
        <v>379968</v>
      </c>
      <c r="AD106" s="3">
        <v>43855</v>
      </c>
      <c r="AE106" s="3">
        <v>248210</v>
      </c>
      <c r="AF106" s="3">
        <v>87904</v>
      </c>
      <c r="AH106" s="4">
        <v>134180</v>
      </c>
      <c r="AI106" s="3">
        <v>17919</v>
      </c>
      <c r="AJ106" s="3">
        <v>82033</v>
      </c>
      <c r="AK106" s="3">
        <v>34228</v>
      </c>
      <c r="AM106" s="4">
        <v>102943</v>
      </c>
      <c r="AN106" s="3">
        <v>0</v>
      </c>
      <c r="AO106" s="3">
        <v>102004</v>
      </c>
      <c r="AP106" s="3">
        <v>938</v>
      </c>
      <c r="AR106" s="4">
        <v>237123</v>
      </c>
      <c r="AS106" s="3">
        <v>17919</v>
      </c>
      <c r="AT106" s="3">
        <v>184037</v>
      </c>
      <c r="AU106" s="3">
        <v>35166</v>
      </c>
      <c r="AW106" s="3" t="s">
        <v>134</v>
      </c>
      <c r="AX106" s="94">
        <f>Sources!$H$14</f>
        <v>2022</v>
      </c>
      <c r="AY106" s="94" t="str">
        <f>Sources!$G$14</f>
        <v>LFS</v>
      </c>
      <c r="AZ106" s="94" t="s">
        <v>141</v>
      </c>
    </row>
    <row r="107" spans="2:52" x14ac:dyDescent="0.2">
      <c r="B107" s="3" t="s">
        <v>116</v>
      </c>
      <c r="C107" s="3" t="s">
        <v>107</v>
      </c>
      <c r="D107" s="4">
        <v>13960</v>
      </c>
      <c r="E107" s="3">
        <v>8942</v>
      </c>
      <c r="F107" s="3">
        <v>0</v>
      </c>
      <c r="G107" s="3">
        <v>5018</v>
      </c>
      <c r="I107" s="4">
        <v>9162</v>
      </c>
      <c r="J107" s="3">
        <v>0</v>
      </c>
      <c r="K107" s="3">
        <v>9162</v>
      </c>
      <c r="L107" s="3">
        <v>0</v>
      </c>
      <c r="N107" s="4">
        <v>23122</v>
      </c>
      <c r="O107" s="3">
        <v>8942</v>
      </c>
      <c r="P107" s="3">
        <v>9162</v>
      </c>
      <c r="Q107" s="3">
        <v>5018</v>
      </c>
      <c r="S107" s="4">
        <v>8865</v>
      </c>
      <c r="T107" s="3">
        <v>5440</v>
      </c>
      <c r="U107" s="3">
        <v>0</v>
      </c>
      <c r="V107" s="3">
        <v>3425</v>
      </c>
      <c r="X107" s="3">
        <v>7509</v>
      </c>
      <c r="Y107" s="3">
        <v>0</v>
      </c>
      <c r="Z107" s="3">
        <v>7509</v>
      </c>
      <c r="AA107" s="3">
        <v>0</v>
      </c>
      <c r="AC107" s="4">
        <v>16374</v>
      </c>
      <c r="AD107" s="3">
        <v>5440</v>
      </c>
      <c r="AE107" s="3">
        <v>7509</v>
      </c>
      <c r="AF107" s="3">
        <v>3425</v>
      </c>
      <c r="AH107" s="4">
        <v>5095</v>
      </c>
      <c r="AI107" s="3">
        <v>3503</v>
      </c>
      <c r="AJ107" s="3">
        <v>0</v>
      </c>
      <c r="AK107" s="3">
        <v>1592</v>
      </c>
      <c r="AM107" s="4">
        <v>1653</v>
      </c>
      <c r="AN107" s="3">
        <v>0</v>
      </c>
      <c r="AO107" s="3">
        <v>1653</v>
      </c>
      <c r="AP107" s="3">
        <v>0</v>
      </c>
      <c r="AR107" s="4">
        <v>6748</v>
      </c>
      <c r="AS107" s="3">
        <v>3503</v>
      </c>
      <c r="AT107" s="3">
        <v>1653</v>
      </c>
      <c r="AU107" s="3">
        <v>1592</v>
      </c>
      <c r="AW107" s="3" t="s">
        <v>134</v>
      </c>
      <c r="AX107" s="94">
        <f>Sources!$H$14</f>
        <v>2022</v>
      </c>
      <c r="AY107" s="94" t="str">
        <f>Sources!$G$14</f>
        <v>LFS</v>
      </c>
      <c r="AZ107" s="94" t="s">
        <v>141</v>
      </c>
    </row>
    <row r="108" spans="2:52" x14ac:dyDescent="0.2">
      <c r="B108" s="3" t="s">
        <v>116</v>
      </c>
      <c r="C108" s="3" t="s">
        <v>10</v>
      </c>
      <c r="D108" s="4">
        <v>211834</v>
      </c>
      <c r="E108" s="3">
        <v>98338</v>
      </c>
      <c r="F108" s="3">
        <v>0</v>
      </c>
      <c r="G108" s="3">
        <v>113496</v>
      </c>
      <c r="I108" s="4">
        <v>28141</v>
      </c>
      <c r="J108" s="3">
        <v>0</v>
      </c>
      <c r="K108" s="3">
        <v>28141</v>
      </c>
      <c r="L108" s="3">
        <v>0</v>
      </c>
      <c r="N108" s="4">
        <v>239975</v>
      </c>
      <c r="O108" s="3">
        <v>98338</v>
      </c>
      <c r="P108" s="3">
        <v>28141</v>
      </c>
      <c r="Q108" s="3">
        <v>113496</v>
      </c>
      <c r="S108" s="4">
        <v>83180</v>
      </c>
      <c r="T108" s="3">
        <v>39673</v>
      </c>
      <c r="U108" s="3">
        <v>0</v>
      </c>
      <c r="V108" s="3">
        <v>43508</v>
      </c>
      <c r="X108" s="3">
        <v>7870</v>
      </c>
      <c r="Y108" s="3">
        <v>0</v>
      </c>
      <c r="Z108" s="3">
        <v>7870</v>
      </c>
      <c r="AA108" s="3">
        <v>0</v>
      </c>
      <c r="AC108" s="4">
        <v>91050</v>
      </c>
      <c r="AD108" s="3">
        <v>39673</v>
      </c>
      <c r="AE108" s="3">
        <v>7870</v>
      </c>
      <c r="AF108" s="3">
        <v>43508</v>
      </c>
      <c r="AH108" s="4">
        <v>128653</v>
      </c>
      <c r="AI108" s="3">
        <v>58665</v>
      </c>
      <c r="AJ108" s="3">
        <v>0</v>
      </c>
      <c r="AK108" s="3">
        <v>69988</v>
      </c>
      <c r="AM108" s="4">
        <v>20271</v>
      </c>
      <c r="AN108" s="3">
        <v>0</v>
      </c>
      <c r="AO108" s="3">
        <v>20271</v>
      </c>
      <c r="AP108" s="3">
        <v>0</v>
      </c>
      <c r="AR108" s="4">
        <v>148924</v>
      </c>
      <c r="AS108" s="3">
        <v>58665</v>
      </c>
      <c r="AT108" s="3">
        <v>20271</v>
      </c>
      <c r="AU108" s="3">
        <v>69988</v>
      </c>
      <c r="AW108" s="3" t="s">
        <v>134</v>
      </c>
      <c r="AX108" s="94">
        <f>Sources!$H$14</f>
        <v>2022</v>
      </c>
      <c r="AY108" s="94" t="str">
        <f>Sources!$G$14</f>
        <v>LFS</v>
      </c>
      <c r="AZ108" s="94" t="s">
        <v>141</v>
      </c>
    </row>
    <row r="109" spans="2:52" x14ac:dyDescent="0.2">
      <c r="B109" s="3" t="s">
        <v>116</v>
      </c>
      <c r="C109" s="3" t="s">
        <v>11</v>
      </c>
      <c r="D109" s="4">
        <v>188250</v>
      </c>
      <c r="E109" s="3">
        <v>47330</v>
      </c>
      <c r="F109" s="3">
        <v>29280</v>
      </c>
      <c r="G109" s="3">
        <v>111640</v>
      </c>
      <c r="I109" s="4">
        <v>0</v>
      </c>
      <c r="J109" s="3">
        <v>0</v>
      </c>
      <c r="K109" s="3">
        <v>0</v>
      </c>
      <c r="L109" s="3">
        <v>0</v>
      </c>
      <c r="N109" s="4">
        <v>188250</v>
      </c>
      <c r="O109" s="3">
        <v>47330</v>
      </c>
      <c r="P109" s="3">
        <v>29280</v>
      </c>
      <c r="Q109" s="3">
        <v>111640</v>
      </c>
      <c r="S109" s="4">
        <v>71301</v>
      </c>
      <c r="T109" s="3">
        <v>15615</v>
      </c>
      <c r="U109" s="3">
        <v>9978</v>
      </c>
      <c r="V109" s="3">
        <v>45708</v>
      </c>
      <c r="X109" s="3">
        <v>0</v>
      </c>
      <c r="Y109" s="3">
        <v>0</v>
      </c>
      <c r="Z109" s="3">
        <v>0</v>
      </c>
      <c r="AA109" s="3">
        <v>0</v>
      </c>
      <c r="AC109" s="4">
        <v>71301</v>
      </c>
      <c r="AD109" s="3">
        <v>15615</v>
      </c>
      <c r="AE109" s="3">
        <v>9978</v>
      </c>
      <c r="AF109" s="3">
        <v>45708</v>
      </c>
      <c r="AH109" s="4">
        <v>116950</v>
      </c>
      <c r="AI109" s="3">
        <v>31715</v>
      </c>
      <c r="AJ109" s="3">
        <v>19302</v>
      </c>
      <c r="AK109" s="3">
        <v>65932</v>
      </c>
      <c r="AM109" s="4">
        <v>0</v>
      </c>
      <c r="AN109" s="3">
        <v>0</v>
      </c>
      <c r="AO109" s="3">
        <v>0</v>
      </c>
      <c r="AP109" s="3">
        <v>0</v>
      </c>
      <c r="AR109" s="4">
        <v>116950</v>
      </c>
      <c r="AS109" s="3">
        <v>31715</v>
      </c>
      <c r="AT109" s="3">
        <v>19302</v>
      </c>
      <c r="AU109" s="3">
        <v>65932</v>
      </c>
      <c r="AW109" s="3" t="s">
        <v>134</v>
      </c>
      <c r="AX109" s="94">
        <f>Sources!$H$14</f>
        <v>2022</v>
      </c>
      <c r="AY109" s="94" t="str">
        <f>Sources!$G$14</f>
        <v>LFS</v>
      </c>
      <c r="AZ109" s="94" t="s">
        <v>141</v>
      </c>
    </row>
    <row r="110" spans="2:52" x14ac:dyDescent="0.2">
      <c r="AX110" s="94"/>
      <c r="AY110" s="94"/>
      <c r="AZ110" s="94"/>
    </row>
    <row r="111" spans="2:52" x14ac:dyDescent="0.2">
      <c r="B111" s="3" t="s">
        <v>117</v>
      </c>
      <c r="C111" s="3" t="s">
        <v>1</v>
      </c>
      <c r="D111" s="4">
        <v>68738</v>
      </c>
      <c r="E111" s="3">
        <v>24054</v>
      </c>
      <c r="F111" s="3">
        <v>31646</v>
      </c>
      <c r="G111" s="3">
        <v>13038</v>
      </c>
      <c r="I111" s="4">
        <v>99447</v>
      </c>
      <c r="J111" s="3">
        <v>357</v>
      </c>
      <c r="K111" s="3">
        <v>90920</v>
      </c>
      <c r="L111" s="3">
        <v>8170</v>
      </c>
      <c r="N111" s="4">
        <v>168185</v>
      </c>
      <c r="O111" s="3">
        <v>24411</v>
      </c>
      <c r="P111" s="3">
        <v>122566</v>
      </c>
      <c r="Q111" s="3">
        <v>21208</v>
      </c>
      <c r="S111" s="4">
        <v>35544</v>
      </c>
      <c r="T111" s="3">
        <v>10828</v>
      </c>
      <c r="U111" s="3">
        <v>20475</v>
      </c>
      <c r="V111" s="3">
        <v>4242</v>
      </c>
      <c r="X111" s="3">
        <v>59902</v>
      </c>
      <c r="Y111" s="3">
        <v>237</v>
      </c>
      <c r="Z111" s="3">
        <v>54118</v>
      </c>
      <c r="AA111" s="3">
        <v>5547</v>
      </c>
      <c r="AC111" s="4">
        <v>95446</v>
      </c>
      <c r="AD111" s="3">
        <v>11065</v>
      </c>
      <c r="AE111" s="3">
        <v>74593</v>
      </c>
      <c r="AF111" s="3">
        <v>9789</v>
      </c>
      <c r="AH111" s="4">
        <v>33193</v>
      </c>
      <c r="AI111" s="3">
        <v>13226</v>
      </c>
      <c r="AJ111" s="3">
        <v>11171</v>
      </c>
      <c r="AK111" s="3">
        <v>8796</v>
      </c>
      <c r="AM111" s="4">
        <v>39545</v>
      </c>
      <c r="AN111" s="3">
        <v>121</v>
      </c>
      <c r="AO111" s="3">
        <v>36801</v>
      </c>
      <c r="AP111" s="3">
        <v>2623</v>
      </c>
      <c r="AR111" s="4">
        <v>72738</v>
      </c>
      <c r="AS111" s="3">
        <v>13347</v>
      </c>
      <c r="AT111" s="3">
        <v>47972</v>
      </c>
      <c r="AU111" s="3">
        <v>11419</v>
      </c>
      <c r="AW111" s="3" t="s">
        <v>136</v>
      </c>
      <c r="AX111" s="94">
        <f>Sources!$H$15</f>
        <v>2019</v>
      </c>
      <c r="AY111" s="94" t="str">
        <f>Sources!$G$15</f>
        <v>HIES</v>
      </c>
      <c r="AZ111" s="94" t="s">
        <v>140</v>
      </c>
    </row>
    <row r="112" spans="2:52" x14ac:dyDescent="0.2">
      <c r="B112" s="3" t="s">
        <v>117</v>
      </c>
      <c r="C112" s="3" t="s">
        <v>8</v>
      </c>
      <c r="D112" s="4">
        <v>38750</v>
      </c>
      <c r="E112" s="3">
        <v>2931</v>
      </c>
      <c r="F112" s="3">
        <v>30017</v>
      </c>
      <c r="G112" s="3">
        <v>5802</v>
      </c>
      <c r="I112" s="4">
        <v>93633</v>
      </c>
      <c r="J112" s="3">
        <v>357</v>
      </c>
      <c r="K112" s="3">
        <v>85106</v>
      </c>
      <c r="L112" s="3">
        <v>8170</v>
      </c>
      <c r="N112" s="4">
        <v>132383</v>
      </c>
      <c r="O112" s="3">
        <v>3288</v>
      </c>
      <c r="P112" s="3">
        <v>115123</v>
      </c>
      <c r="Q112" s="3">
        <v>13972</v>
      </c>
      <c r="S112" s="4">
        <v>23580</v>
      </c>
      <c r="T112" s="3">
        <v>2119</v>
      </c>
      <c r="U112" s="3">
        <v>19362</v>
      </c>
      <c r="V112" s="3">
        <v>2099</v>
      </c>
      <c r="X112" s="3">
        <v>55244</v>
      </c>
      <c r="Y112" s="3">
        <v>237</v>
      </c>
      <c r="Z112" s="3">
        <v>49460</v>
      </c>
      <c r="AA112" s="3">
        <v>5547</v>
      </c>
      <c r="AC112" s="4">
        <v>78824</v>
      </c>
      <c r="AD112" s="3">
        <v>2356</v>
      </c>
      <c r="AE112" s="3">
        <v>68822</v>
      </c>
      <c r="AF112" s="3">
        <v>7646</v>
      </c>
      <c r="AH112" s="4">
        <v>15171</v>
      </c>
      <c r="AI112" s="3">
        <v>813</v>
      </c>
      <c r="AJ112" s="3">
        <v>10654</v>
      </c>
      <c r="AK112" s="3">
        <v>3703</v>
      </c>
      <c r="AM112" s="4">
        <v>38389</v>
      </c>
      <c r="AN112" s="3">
        <v>121</v>
      </c>
      <c r="AO112" s="3">
        <v>35645</v>
      </c>
      <c r="AP112" s="3">
        <v>2623</v>
      </c>
      <c r="AR112" s="4">
        <v>53560</v>
      </c>
      <c r="AS112" s="3">
        <v>934</v>
      </c>
      <c r="AT112" s="3">
        <v>46299</v>
      </c>
      <c r="AU112" s="3">
        <v>6326</v>
      </c>
      <c r="AW112" s="3" t="s">
        <v>136</v>
      </c>
      <c r="AX112" s="94">
        <f>Sources!$H$15</f>
        <v>2019</v>
      </c>
      <c r="AY112" s="94" t="str">
        <f>Sources!$G$15</f>
        <v>HIES</v>
      </c>
      <c r="AZ112" s="94" t="s">
        <v>140</v>
      </c>
    </row>
    <row r="113" spans="2:52" x14ac:dyDescent="0.2">
      <c r="B113" s="3" t="s">
        <v>117</v>
      </c>
      <c r="C113" s="3" t="s">
        <v>107</v>
      </c>
      <c r="D113" s="4">
        <v>5171</v>
      </c>
      <c r="E113" s="3">
        <v>4636</v>
      </c>
      <c r="F113" s="3">
        <v>0</v>
      </c>
      <c r="G113" s="3">
        <v>535</v>
      </c>
      <c r="I113" s="4">
        <v>0</v>
      </c>
      <c r="J113" s="3">
        <v>0</v>
      </c>
      <c r="K113" s="3">
        <v>0</v>
      </c>
      <c r="L113" s="3">
        <v>0</v>
      </c>
      <c r="N113" s="4">
        <v>5171</v>
      </c>
      <c r="O113" s="3">
        <v>4636</v>
      </c>
      <c r="P113" s="3">
        <v>0</v>
      </c>
      <c r="Q113" s="3">
        <v>535</v>
      </c>
      <c r="S113" s="4">
        <v>4422</v>
      </c>
      <c r="T113" s="3">
        <v>3979</v>
      </c>
      <c r="U113" s="3">
        <v>0</v>
      </c>
      <c r="V113" s="3">
        <v>443</v>
      </c>
      <c r="X113" s="3">
        <v>0</v>
      </c>
      <c r="Y113" s="3">
        <v>0</v>
      </c>
      <c r="Z113" s="3">
        <v>0</v>
      </c>
      <c r="AA113" s="3">
        <v>0</v>
      </c>
      <c r="AC113" s="4">
        <v>4422</v>
      </c>
      <c r="AD113" s="3">
        <v>3979</v>
      </c>
      <c r="AE113" s="3">
        <v>0</v>
      </c>
      <c r="AF113" s="3">
        <v>443</v>
      </c>
      <c r="AH113" s="4">
        <v>748</v>
      </c>
      <c r="AI113" s="3">
        <v>656</v>
      </c>
      <c r="AJ113" s="3">
        <v>0</v>
      </c>
      <c r="AK113" s="3">
        <v>92</v>
      </c>
      <c r="AM113" s="4">
        <v>0</v>
      </c>
      <c r="AN113" s="3">
        <v>0</v>
      </c>
      <c r="AO113" s="3">
        <v>0</v>
      </c>
      <c r="AP113" s="3">
        <v>0</v>
      </c>
      <c r="AR113" s="4">
        <v>748</v>
      </c>
      <c r="AS113" s="3">
        <v>656</v>
      </c>
      <c r="AT113" s="3">
        <v>0</v>
      </c>
      <c r="AU113" s="3">
        <v>92</v>
      </c>
      <c r="AW113" s="3" t="s">
        <v>136</v>
      </c>
      <c r="AX113" s="94">
        <f>Sources!$H$15</f>
        <v>2019</v>
      </c>
      <c r="AY113" s="94" t="str">
        <f>Sources!$G$15</f>
        <v>HIES</v>
      </c>
      <c r="AZ113" s="94" t="s">
        <v>140</v>
      </c>
    </row>
    <row r="114" spans="2:52" x14ac:dyDescent="0.2">
      <c r="B114" s="3" t="s">
        <v>117</v>
      </c>
      <c r="C114" s="3" t="s">
        <v>10</v>
      </c>
      <c r="D114" s="4">
        <v>22233</v>
      </c>
      <c r="E114" s="3">
        <v>15709</v>
      </c>
      <c r="F114" s="3">
        <v>412</v>
      </c>
      <c r="G114" s="3">
        <v>6112</v>
      </c>
      <c r="I114" s="4">
        <v>5814</v>
      </c>
      <c r="J114" s="3">
        <v>0</v>
      </c>
      <c r="K114" s="3">
        <v>5814</v>
      </c>
      <c r="L114" s="3">
        <v>0</v>
      </c>
      <c r="N114" s="4">
        <v>28047</v>
      </c>
      <c r="O114" s="3">
        <v>15709</v>
      </c>
      <c r="P114" s="3">
        <v>6226</v>
      </c>
      <c r="Q114" s="3">
        <v>6112</v>
      </c>
      <c r="S114" s="4">
        <v>6360</v>
      </c>
      <c r="T114" s="3">
        <v>4536</v>
      </c>
      <c r="U114" s="3">
        <v>306</v>
      </c>
      <c r="V114" s="3">
        <v>1517</v>
      </c>
      <c r="X114" s="3">
        <v>4658</v>
      </c>
      <c r="Y114" s="3">
        <v>0</v>
      </c>
      <c r="Z114" s="3">
        <v>4658</v>
      </c>
      <c r="AA114" s="3">
        <v>0</v>
      </c>
      <c r="AC114" s="4">
        <v>11018</v>
      </c>
      <c r="AD114" s="3">
        <v>4536</v>
      </c>
      <c r="AE114" s="3">
        <v>4964</v>
      </c>
      <c r="AF114" s="3">
        <v>1517</v>
      </c>
      <c r="AH114" s="4">
        <v>15874</v>
      </c>
      <c r="AI114" s="3">
        <v>11173</v>
      </c>
      <c r="AJ114" s="3">
        <v>106</v>
      </c>
      <c r="AK114" s="3">
        <v>4595</v>
      </c>
      <c r="AM114" s="4">
        <v>1156</v>
      </c>
      <c r="AN114" s="3">
        <v>0</v>
      </c>
      <c r="AO114" s="3">
        <v>1156</v>
      </c>
      <c r="AP114" s="3">
        <v>0</v>
      </c>
      <c r="AR114" s="4">
        <v>17030</v>
      </c>
      <c r="AS114" s="3">
        <v>11173</v>
      </c>
      <c r="AT114" s="3">
        <v>1262</v>
      </c>
      <c r="AU114" s="3">
        <v>4595</v>
      </c>
      <c r="AW114" s="3" t="s">
        <v>136</v>
      </c>
      <c r="AX114" s="94">
        <f>Sources!$H$15</f>
        <v>2019</v>
      </c>
      <c r="AY114" s="94" t="str">
        <f>Sources!$G$15</f>
        <v>HIES</v>
      </c>
      <c r="AZ114" s="94" t="s">
        <v>140</v>
      </c>
    </row>
    <row r="115" spans="2:52" x14ac:dyDescent="0.2">
      <c r="B115" s="3" t="s">
        <v>117</v>
      </c>
      <c r="C115" s="3" t="s">
        <v>11</v>
      </c>
      <c r="D115" s="4">
        <v>2583</v>
      </c>
      <c r="E115" s="3">
        <v>777</v>
      </c>
      <c r="F115" s="3">
        <v>1218</v>
      </c>
      <c r="G115" s="3">
        <v>588</v>
      </c>
      <c r="I115" s="4">
        <v>0</v>
      </c>
      <c r="J115" s="3">
        <v>0</v>
      </c>
      <c r="K115" s="3">
        <v>0</v>
      </c>
      <c r="L115" s="3">
        <v>0</v>
      </c>
      <c r="N115" s="4">
        <v>2583</v>
      </c>
      <c r="O115" s="3">
        <v>777</v>
      </c>
      <c r="P115" s="3">
        <v>1218</v>
      </c>
      <c r="Q115" s="3">
        <v>588</v>
      </c>
      <c r="S115" s="4">
        <v>1183</v>
      </c>
      <c r="T115" s="3">
        <v>194</v>
      </c>
      <c r="U115" s="3">
        <v>807</v>
      </c>
      <c r="V115" s="3">
        <v>182</v>
      </c>
      <c r="X115" s="3">
        <v>0</v>
      </c>
      <c r="Y115" s="3">
        <v>0</v>
      </c>
      <c r="Z115" s="3">
        <v>0</v>
      </c>
      <c r="AA115" s="3">
        <v>0</v>
      </c>
      <c r="AC115" s="4">
        <v>1183</v>
      </c>
      <c r="AD115" s="3">
        <v>194</v>
      </c>
      <c r="AE115" s="3">
        <v>807</v>
      </c>
      <c r="AF115" s="3">
        <v>182</v>
      </c>
      <c r="AH115" s="4">
        <v>1401</v>
      </c>
      <c r="AI115" s="3">
        <v>584</v>
      </c>
      <c r="AJ115" s="3">
        <v>411</v>
      </c>
      <c r="AK115" s="3">
        <v>406</v>
      </c>
      <c r="AM115" s="4">
        <v>0</v>
      </c>
      <c r="AN115" s="3">
        <v>0</v>
      </c>
      <c r="AO115" s="3">
        <v>0</v>
      </c>
      <c r="AP115" s="3">
        <v>0</v>
      </c>
      <c r="AR115" s="4">
        <v>1401</v>
      </c>
      <c r="AS115" s="3">
        <v>584</v>
      </c>
      <c r="AT115" s="3">
        <v>411</v>
      </c>
      <c r="AU115" s="3">
        <v>406</v>
      </c>
      <c r="AW115" s="3" t="s">
        <v>136</v>
      </c>
      <c r="AX115" s="94">
        <f>Sources!$H$15</f>
        <v>2019</v>
      </c>
      <c r="AY115" s="94" t="str">
        <f>Sources!$G$15</f>
        <v>HIES</v>
      </c>
      <c r="AZ115" s="94" t="s">
        <v>140</v>
      </c>
    </row>
    <row r="116" spans="2:52" x14ac:dyDescent="0.2">
      <c r="AX116" s="94"/>
      <c r="AY116" s="94"/>
      <c r="AZ116" s="94"/>
    </row>
    <row r="117" spans="2:52" x14ac:dyDescent="0.2">
      <c r="B117" s="3" t="s">
        <v>117</v>
      </c>
      <c r="C117" s="3" t="s">
        <v>1</v>
      </c>
      <c r="D117" s="4">
        <v>67624</v>
      </c>
      <c r="E117" s="3">
        <v>29933</v>
      </c>
      <c r="F117" s="3">
        <v>34003</v>
      </c>
      <c r="G117" s="3">
        <v>3688</v>
      </c>
      <c r="I117" s="4">
        <v>100092</v>
      </c>
      <c r="J117" s="3">
        <v>363</v>
      </c>
      <c r="K117" s="3">
        <v>99600</v>
      </c>
      <c r="L117" s="3">
        <v>130</v>
      </c>
      <c r="N117" s="4">
        <v>167716</v>
      </c>
      <c r="O117" s="3">
        <v>30296</v>
      </c>
      <c r="P117" s="3">
        <v>133603</v>
      </c>
      <c r="Q117" s="3">
        <v>3818</v>
      </c>
      <c r="S117" s="4">
        <v>34899</v>
      </c>
      <c r="T117" s="3">
        <v>12437</v>
      </c>
      <c r="U117" s="3">
        <v>21802</v>
      </c>
      <c r="V117" s="3">
        <v>661</v>
      </c>
      <c r="X117" s="3">
        <v>60356</v>
      </c>
      <c r="Y117" s="3">
        <v>242</v>
      </c>
      <c r="Z117" s="3">
        <v>60114</v>
      </c>
      <c r="AA117" s="3">
        <v>0</v>
      </c>
      <c r="AC117" s="4">
        <v>95255</v>
      </c>
      <c r="AD117" s="3">
        <v>12679</v>
      </c>
      <c r="AE117" s="3">
        <v>81916</v>
      </c>
      <c r="AF117" s="3">
        <v>661</v>
      </c>
      <c r="AH117" s="4">
        <v>32724</v>
      </c>
      <c r="AI117" s="3">
        <v>17496</v>
      </c>
      <c r="AJ117" s="3">
        <v>12201</v>
      </c>
      <c r="AK117" s="3">
        <v>3027</v>
      </c>
      <c r="AM117" s="4">
        <v>39737</v>
      </c>
      <c r="AN117" s="3">
        <v>121</v>
      </c>
      <c r="AO117" s="3">
        <v>39486</v>
      </c>
      <c r="AP117" s="3">
        <v>130</v>
      </c>
      <c r="AR117" s="4">
        <v>72461</v>
      </c>
      <c r="AS117" s="3">
        <v>17617</v>
      </c>
      <c r="AT117" s="3">
        <v>51687</v>
      </c>
      <c r="AU117" s="3">
        <v>3157</v>
      </c>
      <c r="AW117" s="3" t="s">
        <v>136</v>
      </c>
      <c r="AX117" s="94">
        <f>Sources!$H$15</f>
        <v>2019</v>
      </c>
      <c r="AY117" s="94" t="str">
        <f>Sources!$G$15</f>
        <v>HIES</v>
      </c>
      <c r="AZ117" s="94" t="s">
        <v>141</v>
      </c>
    </row>
    <row r="118" spans="2:52" x14ac:dyDescent="0.2">
      <c r="B118" s="3" t="s">
        <v>117</v>
      </c>
      <c r="C118" s="3" t="s">
        <v>8</v>
      </c>
      <c r="D118" s="4">
        <v>38754</v>
      </c>
      <c r="E118" s="3">
        <v>3391</v>
      </c>
      <c r="F118" s="3">
        <v>31968</v>
      </c>
      <c r="G118" s="3">
        <v>3394</v>
      </c>
      <c r="I118" s="4">
        <v>93635</v>
      </c>
      <c r="J118" s="3">
        <v>363</v>
      </c>
      <c r="K118" s="3">
        <v>93142</v>
      </c>
      <c r="L118" s="3">
        <v>130</v>
      </c>
      <c r="N118" s="4">
        <v>132389</v>
      </c>
      <c r="O118" s="3">
        <v>3754</v>
      </c>
      <c r="P118" s="3">
        <v>125110</v>
      </c>
      <c r="Q118" s="3">
        <v>3524</v>
      </c>
      <c r="S118" s="4">
        <v>23570</v>
      </c>
      <c r="T118" s="3">
        <v>2440</v>
      </c>
      <c r="U118" s="3">
        <v>20499</v>
      </c>
      <c r="V118" s="3">
        <v>631</v>
      </c>
      <c r="X118" s="3">
        <v>55234</v>
      </c>
      <c r="Y118" s="3">
        <v>242</v>
      </c>
      <c r="Z118" s="3">
        <v>54992</v>
      </c>
      <c r="AA118" s="3">
        <v>0</v>
      </c>
      <c r="AC118" s="4">
        <v>78804</v>
      </c>
      <c r="AD118" s="3">
        <v>2682</v>
      </c>
      <c r="AE118" s="3">
        <v>75491</v>
      </c>
      <c r="AF118" s="3">
        <v>631</v>
      </c>
      <c r="AH118" s="4">
        <v>15184</v>
      </c>
      <c r="AI118" s="3">
        <v>951</v>
      </c>
      <c r="AJ118" s="3">
        <v>11470</v>
      </c>
      <c r="AK118" s="3">
        <v>2764</v>
      </c>
      <c r="AM118" s="4">
        <v>38400</v>
      </c>
      <c r="AN118" s="3">
        <v>121</v>
      </c>
      <c r="AO118" s="3">
        <v>38150</v>
      </c>
      <c r="AP118" s="3">
        <v>130</v>
      </c>
      <c r="AR118" s="4">
        <v>53584</v>
      </c>
      <c r="AS118" s="3">
        <v>1072</v>
      </c>
      <c r="AT118" s="3">
        <v>49620</v>
      </c>
      <c r="AU118" s="3">
        <v>2894</v>
      </c>
      <c r="AW118" s="3" t="s">
        <v>136</v>
      </c>
      <c r="AX118" s="94">
        <f>Sources!$H$15</f>
        <v>2019</v>
      </c>
      <c r="AY118" s="94" t="str">
        <f>Sources!$G$15</f>
        <v>HIES</v>
      </c>
      <c r="AZ118" s="94" t="s">
        <v>141</v>
      </c>
    </row>
    <row r="119" spans="2:52" x14ac:dyDescent="0.2">
      <c r="B119" s="3" t="s">
        <v>117</v>
      </c>
      <c r="C119" s="3" t="s">
        <v>107</v>
      </c>
      <c r="D119" s="4">
        <v>5229</v>
      </c>
      <c r="E119" s="3">
        <v>5229</v>
      </c>
      <c r="F119" s="3">
        <v>0</v>
      </c>
      <c r="G119" s="3">
        <v>0</v>
      </c>
      <c r="I119" s="4">
        <v>0</v>
      </c>
      <c r="J119" s="3">
        <v>0</v>
      </c>
      <c r="K119" s="3">
        <v>0</v>
      </c>
      <c r="L119" s="3">
        <v>0</v>
      </c>
      <c r="N119" s="4">
        <v>5229</v>
      </c>
      <c r="O119" s="3">
        <v>5229</v>
      </c>
      <c r="P119" s="3">
        <v>0</v>
      </c>
      <c r="Q119" s="3">
        <v>0</v>
      </c>
      <c r="S119" s="4">
        <v>4444</v>
      </c>
      <c r="T119" s="3">
        <v>4444</v>
      </c>
      <c r="U119" s="3">
        <v>0</v>
      </c>
      <c r="V119" s="3">
        <v>0</v>
      </c>
      <c r="X119" s="3">
        <v>0</v>
      </c>
      <c r="Y119" s="3">
        <v>0</v>
      </c>
      <c r="Z119" s="3">
        <v>0</v>
      </c>
      <c r="AA119" s="3">
        <v>0</v>
      </c>
      <c r="AC119" s="4">
        <v>4444</v>
      </c>
      <c r="AD119" s="3">
        <v>4444</v>
      </c>
      <c r="AE119" s="3">
        <v>0</v>
      </c>
      <c r="AF119" s="3">
        <v>0</v>
      </c>
      <c r="AH119" s="4">
        <v>786</v>
      </c>
      <c r="AI119" s="3">
        <v>786</v>
      </c>
      <c r="AJ119" s="3">
        <v>0</v>
      </c>
      <c r="AK119" s="3">
        <v>0</v>
      </c>
      <c r="AM119" s="4">
        <v>0</v>
      </c>
      <c r="AN119" s="3">
        <v>0</v>
      </c>
      <c r="AO119" s="3">
        <v>0</v>
      </c>
      <c r="AP119" s="3">
        <v>0</v>
      </c>
      <c r="AR119" s="4">
        <v>786</v>
      </c>
      <c r="AS119" s="3">
        <v>786</v>
      </c>
      <c r="AT119" s="3">
        <v>0</v>
      </c>
      <c r="AU119" s="3">
        <v>0</v>
      </c>
      <c r="AW119" s="3" t="s">
        <v>136</v>
      </c>
      <c r="AX119" s="94">
        <f>Sources!$H$15</f>
        <v>2019</v>
      </c>
      <c r="AY119" s="94" t="str">
        <f>Sources!$G$15</f>
        <v>HIES</v>
      </c>
      <c r="AZ119" s="94" t="s">
        <v>141</v>
      </c>
    </row>
    <row r="120" spans="2:52" x14ac:dyDescent="0.2">
      <c r="B120" s="3" t="s">
        <v>117</v>
      </c>
      <c r="C120" s="3" t="s">
        <v>10</v>
      </c>
      <c r="D120" s="4">
        <v>21081</v>
      </c>
      <c r="E120" s="3">
        <v>20167</v>
      </c>
      <c r="F120" s="3">
        <v>635</v>
      </c>
      <c r="G120" s="3">
        <v>279</v>
      </c>
      <c r="I120" s="4">
        <v>6458</v>
      </c>
      <c r="J120" s="3">
        <v>0</v>
      </c>
      <c r="K120" s="3">
        <v>6458</v>
      </c>
      <c r="L120" s="3">
        <v>0</v>
      </c>
      <c r="N120" s="4">
        <v>27539</v>
      </c>
      <c r="O120" s="3">
        <v>20167</v>
      </c>
      <c r="P120" s="3">
        <v>7093</v>
      </c>
      <c r="Q120" s="3">
        <v>279</v>
      </c>
      <c r="S120" s="4">
        <v>5712</v>
      </c>
      <c r="T120" s="3">
        <v>5261</v>
      </c>
      <c r="U120" s="3">
        <v>421</v>
      </c>
      <c r="V120" s="3">
        <v>30</v>
      </c>
      <c r="X120" s="3">
        <v>5121</v>
      </c>
      <c r="Y120" s="3">
        <v>0</v>
      </c>
      <c r="Z120" s="3">
        <v>5121</v>
      </c>
      <c r="AA120" s="3">
        <v>0</v>
      </c>
      <c r="AC120" s="4">
        <v>10833</v>
      </c>
      <c r="AD120" s="3">
        <v>5261</v>
      </c>
      <c r="AE120" s="3">
        <v>5542</v>
      </c>
      <c r="AF120" s="3">
        <v>30</v>
      </c>
      <c r="AH120" s="4">
        <v>15369</v>
      </c>
      <c r="AI120" s="3">
        <v>14905</v>
      </c>
      <c r="AJ120" s="3">
        <v>214</v>
      </c>
      <c r="AK120" s="3">
        <v>249</v>
      </c>
      <c r="AM120" s="4">
        <v>1337</v>
      </c>
      <c r="AN120" s="3">
        <v>0</v>
      </c>
      <c r="AO120" s="3">
        <v>1337</v>
      </c>
      <c r="AP120" s="3">
        <v>0</v>
      </c>
      <c r="AR120" s="4">
        <v>16706</v>
      </c>
      <c r="AS120" s="3">
        <v>14905</v>
      </c>
      <c r="AT120" s="3">
        <v>1551</v>
      </c>
      <c r="AU120" s="3">
        <v>249</v>
      </c>
      <c r="AW120" s="3" t="s">
        <v>136</v>
      </c>
      <c r="AX120" s="94">
        <f>Sources!$H$15</f>
        <v>2019</v>
      </c>
      <c r="AY120" s="94" t="str">
        <f>Sources!$G$15</f>
        <v>HIES</v>
      </c>
      <c r="AZ120" s="94" t="s">
        <v>141</v>
      </c>
    </row>
    <row r="121" spans="2:52" x14ac:dyDescent="0.2">
      <c r="B121" s="3" t="s">
        <v>117</v>
      </c>
      <c r="C121" s="3" t="s">
        <v>11</v>
      </c>
      <c r="D121" s="4">
        <v>2559</v>
      </c>
      <c r="E121" s="3">
        <v>1145</v>
      </c>
      <c r="F121" s="3">
        <v>1400</v>
      </c>
      <c r="G121" s="3">
        <v>14</v>
      </c>
      <c r="I121" s="4">
        <v>0</v>
      </c>
      <c r="J121" s="3">
        <v>0</v>
      </c>
      <c r="K121" s="3">
        <v>0</v>
      </c>
      <c r="L121" s="3">
        <v>0</v>
      </c>
      <c r="N121" s="4">
        <v>2559</v>
      </c>
      <c r="O121" s="3">
        <v>1145</v>
      </c>
      <c r="P121" s="3">
        <v>1400</v>
      </c>
      <c r="Q121" s="3">
        <v>14</v>
      </c>
      <c r="S121" s="4">
        <v>1174</v>
      </c>
      <c r="T121" s="3">
        <v>292</v>
      </c>
      <c r="U121" s="3">
        <v>882</v>
      </c>
      <c r="V121" s="3">
        <v>0</v>
      </c>
      <c r="X121" s="3">
        <v>0</v>
      </c>
      <c r="Y121" s="3">
        <v>0</v>
      </c>
      <c r="Z121" s="3">
        <v>0</v>
      </c>
      <c r="AA121" s="3">
        <v>0</v>
      </c>
      <c r="AC121" s="4">
        <v>1174</v>
      </c>
      <c r="AD121" s="3">
        <v>292</v>
      </c>
      <c r="AE121" s="3">
        <v>882</v>
      </c>
      <c r="AF121" s="3">
        <v>0</v>
      </c>
      <c r="AH121" s="4">
        <v>1385</v>
      </c>
      <c r="AI121" s="3">
        <v>853</v>
      </c>
      <c r="AJ121" s="3">
        <v>518</v>
      </c>
      <c r="AK121" s="3">
        <v>14</v>
      </c>
      <c r="AM121" s="4">
        <v>0</v>
      </c>
      <c r="AN121" s="3">
        <v>0</v>
      </c>
      <c r="AO121" s="3">
        <v>0</v>
      </c>
      <c r="AP121" s="3">
        <v>0</v>
      </c>
      <c r="AR121" s="4">
        <v>1385</v>
      </c>
      <c r="AS121" s="3">
        <v>853</v>
      </c>
      <c r="AT121" s="3">
        <v>518</v>
      </c>
      <c r="AU121" s="3">
        <v>14</v>
      </c>
      <c r="AW121" s="3" t="s">
        <v>136</v>
      </c>
      <c r="AX121" s="94">
        <f>Sources!$H$15</f>
        <v>2019</v>
      </c>
      <c r="AY121" s="94" t="str">
        <f>Sources!$G$15</f>
        <v>HIES</v>
      </c>
      <c r="AZ121" s="94" t="s">
        <v>141</v>
      </c>
    </row>
    <row r="122" spans="2:52" x14ac:dyDescent="0.2">
      <c r="AX122" s="94"/>
      <c r="AY122" s="94"/>
      <c r="AZ122" s="94"/>
    </row>
    <row r="123" spans="2:52" x14ac:dyDescent="0.2">
      <c r="B123" s="3" t="s">
        <v>118</v>
      </c>
      <c r="C123" s="3" t="s">
        <v>1</v>
      </c>
      <c r="D123" s="4">
        <v>3302</v>
      </c>
      <c r="E123" s="3">
        <v>451</v>
      </c>
      <c r="F123" s="3">
        <v>1068</v>
      </c>
      <c r="G123" s="3">
        <v>1783</v>
      </c>
      <c r="I123" s="4">
        <v>12034</v>
      </c>
      <c r="J123" s="3">
        <v>471</v>
      </c>
      <c r="K123" s="3">
        <v>11487</v>
      </c>
      <c r="L123" s="3">
        <v>76</v>
      </c>
      <c r="N123" s="4">
        <v>15336</v>
      </c>
      <c r="O123" s="3">
        <v>922</v>
      </c>
      <c r="P123" s="3">
        <v>12555</v>
      </c>
      <c r="Q123" s="3">
        <v>1859</v>
      </c>
      <c r="S123" s="4">
        <v>1902</v>
      </c>
      <c r="T123" s="3">
        <v>254</v>
      </c>
      <c r="U123" s="3">
        <v>775</v>
      </c>
      <c r="V123" s="3">
        <v>872</v>
      </c>
      <c r="X123" s="3">
        <v>8348</v>
      </c>
      <c r="Y123" s="3">
        <v>371</v>
      </c>
      <c r="Z123" s="3">
        <v>7909</v>
      </c>
      <c r="AA123" s="3">
        <v>68</v>
      </c>
      <c r="AC123" s="4">
        <v>10250</v>
      </c>
      <c r="AD123" s="3">
        <v>625</v>
      </c>
      <c r="AE123" s="3">
        <v>8684</v>
      </c>
      <c r="AF123" s="3">
        <v>940</v>
      </c>
      <c r="AH123" s="4">
        <v>1400</v>
      </c>
      <c r="AI123" s="3">
        <v>196</v>
      </c>
      <c r="AJ123" s="3">
        <v>294</v>
      </c>
      <c r="AK123" s="3">
        <v>910</v>
      </c>
      <c r="AM123" s="4">
        <v>3687</v>
      </c>
      <c r="AN123" s="3">
        <v>99</v>
      </c>
      <c r="AO123" s="3">
        <v>3579</v>
      </c>
      <c r="AP123" s="3">
        <v>9</v>
      </c>
      <c r="AR123" s="4">
        <v>5087</v>
      </c>
      <c r="AS123" s="3">
        <v>295</v>
      </c>
      <c r="AT123" s="3">
        <v>3873</v>
      </c>
      <c r="AU123" s="3">
        <v>919</v>
      </c>
      <c r="AW123" s="3" t="s">
        <v>136</v>
      </c>
      <c r="AX123" s="94">
        <f>Sources!$H$16</f>
        <v>2019</v>
      </c>
      <c r="AY123" s="94" t="str">
        <f>Sources!$G$16</f>
        <v>HIES</v>
      </c>
      <c r="AZ123" s="94" t="s">
        <v>140</v>
      </c>
    </row>
    <row r="124" spans="2:52" x14ac:dyDescent="0.2">
      <c r="B124" s="3" t="s">
        <v>118</v>
      </c>
      <c r="C124" s="3" t="s">
        <v>8</v>
      </c>
      <c r="D124" s="4">
        <v>1299</v>
      </c>
      <c r="E124" s="3">
        <v>278</v>
      </c>
      <c r="F124" s="3">
        <v>900</v>
      </c>
      <c r="G124" s="3">
        <v>122</v>
      </c>
      <c r="I124" s="4">
        <v>11810</v>
      </c>
      <c r="J124" s="3">
        <v>471</v>
      </c>
      <c r="K124" s="3">
        <v>11276</v>
      </c>
      <c r="L124" s="3">
        <v>63</v>
      </c>
      <c r="N124" s="4">
        <v>13109</v>
      </c>
      <c r="O124" s="3">
        <v>749</v>
      </c>
      <c r="P124" s="3">
        <v>12176</v>
      </c>
      <c r="Q124" s="3">
        <v>185</v>
      </c>
      <c r="S124" s="4">
        <v>878</v>
      </c>
      <c r="T124" s="3">
        <v>176</v>
      </c>
      <c r="U124" s="3">
        <v>627</v>
      </c>
      <c r="V124" s="3">
        <v>74</v>
      </c>
      <c r="X124" s="3">
        <v>8201</v>
      </c>
      <c r="Y124" s="3">
        <v>371</v>
      </c>
      <c r="Z124" s="3">
        <v>7776</v>
      </c>
      <c r="AA124" s="3">
        <v>54</v>
      </c>
      <c r="AC124" s="4">
        <v>9079</v>
      </c>
      <c r="AD124" s="3">
        <v>547</v>
      </c>
      <c r="AE124" s="3">
        <v>8403</v>
      </c>
      <c r="AF124" s="3">
        <v>128</v>
      </c>
      <c r="AH124" s="4">
        <v>421</v>
      </c>
      <c r="AI124" s="3">
        <v>102</v>
      </c>
      <c r="AJ124" s="3">
        <v>272</v>
      </c>
      <c r="AK124" s="3">
        <v>47</v>
      </c>
      <c r="AM124" s="4">
        <v>3609</v>
      </c>
      <c r="AN124" s="3">
        <v>99</v>
      </c>
      <c r="AO124" s="3">
        <v>3501</v>
      </c>
      <c r="AP124" s="3">
        <v>9</v>
      </c>
      <c r="AR124" s="4">
        <v>4030</v>
      </c>
      <c r="AS124" s="3">
        <v>201</v>
      </c>
      <c r="AT124" s="3">
        <v>3773</v>
      </c>
      <c r="AU124" s="3">
        <v>56</v>
      </c>
      <c r="AW124" s="3" t="s">
        <v>136</v>
      </c>
      <c r="AX124" s="94">
        <f>Sources!$H$16</f>
        <v>2019</v>
      </c>
      <c r="AY124" s="94" t="str">
        <f>Sources!$G$16</f>
        <v>HIES</v>
      </c>
      <c r="AZ124" s="94" t="s">
        <v>140</v>
      </c>
    </row>
    <row r="125" spans="2:52" x14ac:dyDescent="0.2">
      <c r="B125" s="3" t="s">
        <v>118</v>
      </c>
      <c r="C125" s="3" t="s">
        <v>107</v>
      </c>
      <c r="D125" s="4">
        <v>0</v>
      </c>
      <c r="E125" s="3">
        <v>0</v>
      </c>
      <c r="F125" s="3">
        <v>0</v>
      </c>
      <c r="G125" s="3">
        <v>0</v>
      </c>
      <c r="I125" s="4">
        <v>156</v>
      </c>
      <c r="J125" s="3">
        <v>0</v>
      </c>
      <c r="K125" s="3">
        <v>156</v>
      </c>
      <c r="L125" s="3">
        <v>0</v>
      </c>
      <c r="N125" s="4">
        <v>156</v>
      </c>
      <c r="O125" s="3">
        <v>0</v>
      </c>
      <c r="P125" s="3">
        <v>156</v>
      </c>
      <c r="Q125" s="3">
        <v>0</v>
      </c>
      <c r="S125" s="4">
        <v>0</v>
      </c>
      <c r="T125" s="3">
        <v>0</v>
      </c>
      <c r="U125" s="3">
        <v>0</v>
      </c>
      <c r="V125" s="3">
        <v>0</v>
      </c>
      <c r="X125" s="3">
        <v>80</v>
      </c>
      <c r="Y125" s="3">
        <v>0</v>
      </c>
      <c r="Z125" s="3">
        <v>80</v>
      </c>
      <c r="AA125" s="3">
        <v>0</v>
      </c>
      <c r="AC125" s="4">
        <v>80</v>
      </c>
      <c r="AD125" s="3">
        <v>0</v>
      </c>
      <c r="AE125" s="3">
        <v>80</v>
      </c>
      <c r="AF125" s="3">
        <v>0</v>
      </c>
      <c r="AH125" s="4">
        <v>0</v>
      </c>
      <c r="AI125" s="3">
        <v>0</v>
      </c>
      <c r="AJ125" s="3">
        <v>0</v>
      </c>
      <c r="AK125" s="3">
        <v>0</v>
      </c>
      <c r="AM125" s="4">
        <v>76</v>
      </c>
      <c r="AN125" s="3">
        <v>0</v>
      </c>
      <c r="AO125" s="3">
        <v>76</v>
      </c>
      <c r="AP125" s="3">
        <v>0</v>
      </c>
      <c r="AR125" s="4">
        <v>76</v>
      </c>
      <c r="AS125" s="3">
        <v>0</v>
      </c>
      <c r="AT125" s="3">
        <v>76</v>
      </c>
      <c r="AU125" s="3">
        <v>0</v>
      </c>
      <c r="AW125" s="3" t="s">
        <v>136</v>
      </c>
      <c r="AX125" s="94">
        <f>Sources!$H$16</f>
        <v>2019</v>
      </c>
      <c r="AY125" s="94" t="str">
        <f>Sources!$G$16</f>
        <v>HIES</v>
      </c>
      <c r="AZ125" s="94" t="s">
        <v>140</v>
      </c>
    </row>
    <row r="126" spans="2:52" x14ac:dyDescent="0.2">
      <c r="B126" s="3" t="s">
        <v>118</v>
      </c>
      <c r="C126" s="3" t="s">
        <v>10</v>
      </c>
      <c r="D126" s="4">
        <v>1587</v>
      </c>
      <c r="E126" s="3">
        <v>105</v>
      </c>
      <c r="F126" s="3">
        <v>67</v>
      </c>
      <c r="G126" s="3">
        <v>1415</v>
      </c>
      <c r="I126" s="4">
        <v>68</v>
      </c>
      <c r="J126" s="3">
        <v>0</v>
      </c>
      <c r="K126" s="3">
        <v>55</v>
      </c>
      <c r="L126" s="3">
        <v>13</v>
      </c>
      <c r="N126" s="4">
        <v>1655</v>
      </c>
      <c r="O126" s="3">
        <v>105</v>
      </c>
      <c r="P126" s="3">
        <v>122</v>
      </c>
      <c r="Q126" s="3">
        <v>1428</v>
      </c>
      <c r="S126" s="4">
        <v>698</v>
      </c>
      <c r="T126" s="3">
        <v>10</v>
      </c>
      <c r="U126" s="3">
        <v>67</v>
      </c>
      <c r="V126" s="3">
        <v>620</v>
      </c>
      <c r="X126" s="3">
        <v>66</v>
      </c>
      <c r="Y126" s="3">
        <v>0</v>
      </c>
      <c r="Z126" s="3">
        <v>53</v>
      </c>
      <c r="AA126" s="3">
        <v>13</v>
      </c>
      <c r="AC126" s="4">
        <v>764</v>
      </c>
      <c r="AD126" s="3">
        <v>10</v>
      </c>
      <c r="AE126" s="3">
        <v>120</v>
      </c>
      <c r="AF126" s="3">
        <v>633</v>
      </c>
      <c r="AH126" s="4">
        <v>889</v>
      </c>
      <c r="AI126" s="3">
        <v>95</v>
      </c>
      <c r="AJ126" s="3">
        <v>0</v>
      </c>
      <c r="AK126" s="3">
        <v>794</v>
      </c>
      <c r="AM126" s="4">
        <v>2</v>
      </c>
      <c r="AN126" s="3">
        <v>0</v>
      </c>
      <c r="AO126" s="3">
        <v>2</v>
      </c>
      <c r="AP126" s="3">
        <v>0</v>
      </c>
      <c r="AR126" s="4">
        <v>891</v>
      </c>
      <c r="AS126" s="3">
        <v>95</v>
      </c>
      <c r="AT126" s="3">
        <v>2</v>
      </c>
      <c r="AU126" s="3">
        <v>794</v>
      </c>
      <c r="AW126" s="3" t="s">
        <v>136</v>
      </c>
      <c r="AX126" s="94">
        <f>Sources!$H$16</f>
        <v>2019</v>
      </c>
      <c r="AY126" s="94" t="str">
        <f>Sources!$G$16</f>
        <v>HIES</v>
      </c>
      <c r="AZ126" s="94" t="s">
        <v>140</v>
      </c>
    </row>
    <row r="127" spans="2:52" x14ac:dyDescent="0.2">
      <c r="B127" s="3" t="s">
        <v>118</v>
      </c>
      <c r="C127" s="3" t="s">
        <v>11</v>
      </c>
      <c r="D127" s="4">
        <v>416</v>
      </c>
      <c r="E127" s="3">
        <v>67</v>
      </c>
      <c r="F127" s="3">
        <v>102</v>
      </c>
      <c r="G127" s="3">
        <v>246</v>
      </c>
      <c r="I127" s="4">
        <v>0</v>
      </c>
      <c r="J127" s="3">
        <v>0</v>
      </c>
      <c r="K127" s="3">
        <v>0</v>
      </c>
      <c r="L127" s="3">
        <v>0</v>
      </c>
      <c r="N127" s="4">
        <v>416</v>
      </c>
      <c r="O127" s="3">
        <v>67</v>
      </c>
      <c r="P127" s="3">
        <v>102</v>
      </c>
      <c r="Q127" s="3">
        <v>246</v>
      </c>
      <c r="S127" s="4">
        <v>326</v>
      </c>
      <c r="T127" s="3">
        <v>67</v>
      </c>
      <c r="U127" s="3">
        <v>81</v>
      </c>
      <c r="V127" s="3">
        <v>178</v>
      </c>
      <c r="X127" s="3">
        <v>0</v>
      </c>
      <c r="Y127" s="3">
        <v>0</v>
      </c>
      <c r="Z127" s="3">
        <v>0</v>
      </c>
      <c r="AA127" s="3">
        <v>0</v>
      </c>
      <c r="AC127" s="4">
        <v>326</v>
      </c>
      <c r="AD127" s="3">
        <v>67</v>
      </c>
      <c r="AE127" s="3">
        <v>81</v>
      </c>
      <c r="AF127" s="3">
        <v>178</v>
      </c>
      <c r="AH127" s="4">
        <v>90</v>
      </c>
      <c r="AI127" s="3">
        <v>0</v>
      </c>
      <c r="AJ127" s="3">
        <v>21</v>
      </c>
      <c r="AK127" s="3">
        <v>68</v>
      </c>
      <c r="AM127" s="4">
        <v>0</v>
      </c>
      <c r="AN127" s="3">
        <v>0</v>
      </c>
      <c r="AO127" s="3">
        <v>0</v>
      </c>
      <c r="AP127" s="3">
        <v>0</v>
      </c>
      <c r="AR127" s="4">
        <v>90</v>
      </c>
      <c r="AS127" s="3">
        <v>0</v>
      </c>
      <c r="AT127" s="3">
        <v>21</v>
      </c>
      <c r="AU127" s="3">
        <v>68</v>
      </c>
      <c r="AW127" s="3" t="s">
        <v>136</v>
      </c>
      <c r="AX127" s="94">
        <f>Sources!$H$16</f>
        <v>2019</v>
      </c>
      <c r="AY127" s="94" t="str">
        <f>Sources!$G$16</f>
        <v>HIES</v>
      </c>
      <c r="AZ127" s="94" t="s">
        <v>140</v>
      </c>
    </row>
    <row r="128" spans="2:52" x14ac:dyDescent="0.2">
      <c r="AX128" s="94"/>
      <c r="AY128" s="94"/>
      <c r="AZ128" s="94"/>
    </row>
    <row r="129" spans="2:52" x14ac:dyDescent="0.2">
      <c r="B129" s="3" t="s">
        <v>118</v>
      </c>
      <c r="C129" s="3" t="s">
        <v>1</v>
      </c>
      <c r="D129" s="4">
        <v>3302</v>
      </c>
      <c r="E129" s="3">
        <v>451</v>
      </c>
      <c r="F129" s="3">
        <v>1068</v>
      </c>
      <c r="G129" s="3">
        <v>1783</v>
      </c>
      <c r="I129" s="4">
        <v>12034</v>
      </c>
      <c r="J129" s="3">
        <v>471</v>
      </c>
      <c r="K129" s="3">
        <v>11487</v>
      </c>
      <c r="L129" s="3">
        <v>76</v>
      </c>
      <c r="N129" s="4">
        <v>15336</v>
      </c>
      <c r="O129" s="3">
        <v>922</v>
      </c>
      <c r="P129" s="3">
        <v>12555</v>
      </c>
      <c r="Q129" s="3">
        <v>1859</v>
      </c>
      <c r="S129" s="4">
        <v>1902</v>
      </c>
      <c r="T129" s="3">
        <v>254</v>
      </c>
      <c r="U129" s="3">
        <v>775</v>
      </c>
      <c r="V129" s="3">
        <v>872</v>
      </c>
      <c r="X129" s="3">
        <v>8348</v>
      </c>
      <c r="Y129" s="3">
        <v>371</v>
      </c>
      <c r="Z129" s="3">
        <v>7909</v>
      </c>
      <c r="AA129" s="3">
        <v>68</v>
      </c>
      <c r="AC129" s="4">
        <v>10250</v>
      </c>
      <c r="AD129" s="3">
        <v>625</v>
      </c>
      <c r="AE129" s="3">
        <v>8684</v>
      </c>
      <c r="AF129" s="3">
        <v>940</v>
      </c>
      <c r="AH129" s="4">
        <v>1400</v>
      </c>
      <c r="AI129" s="3">
        <v>196</v>
      </c>
      <c r="AJ129" s="3">
        <v>294</v>
      </c>
      <c r="AK129" s="3">
        <v>910</v>
      </c>
      <c r="AM129" s="4">
        <v>3687</v>
      </c>
      <c r="AN129" s="3">
        <v>99</v>
      </c>
      <c r="AO129" s="3">
        <v>3579</v>
      </c>
      <c r="AP129" s="3">
        <v>9</v>
      </c>
      <c r="AR129" s="4">
        <v>5087</v>
      </c>
      <c r="AS129" s="3">
        <v>295</v>
      </c>
      <c r="AT129" s="3">
        <v>3873</v>
      </c>
      <c r="AU129" s="3">
        <v>919</v>
      </c>
      <c r="AW129" s="3" t="s">
        <v>136</v>
      </c>
      <c r="AX129" s="94">
        <f>Sources!$H$16</f>
        <v>2019</v>
      </c>
      <c r="AY129" s="94" t="str">
        <f>Sources!$G$16</f>
        <v>HIES</v>
      </c>
      <c r="AZ129" s="94" t="s">
        <v>141</v>
      </c>
    </row>
    <row r="130" spans="2:52" x14ac:dyDescent="0.2">
      <c r="B130" s="3" t="s">
        <v>118</v>
      </c>
      <c r="C130" s="3" t="s">
        <v>8</v>
      </c>
      <c r="D130" s="4">
        <v>1299</v>
      </c>
      <c r="E130" s="3">
        <v>278</v>
      </c>
      <c r="F130" s="3">
        <v>900</v>
      </c>
      <c r="G130" s="3">
        <v>122</v>
      </c>
      <c r="I130" s="4">
        <v>11810</v>
      </c>
      <c r="J130" s="3">
        <v>471</v>
      </c>
      <c r="K130" s="3">
        <v>11276</v>
      </c>
      <c r="L130" s="3">
        <v>63</v>
      </c>
      <c r="N130" s="4">
        <v>13109</v>
      </c>
      <c r="O130" s="3">
        <v>749</v>
      </c>
      <c r="P130" s="3">
        <v>12176</v>
      </c>
      <c r="Q130" s="3">
        <v>185</v>
      </c>
      <c r="S130" s="4">
        <v>878</v>
      </c>
      <c r="T130" s="3">
        <v>176</v>
      </c>
      <c r="U130" s="3">
        <v>627</v>
      </c>
      <c r="V130" s="3">
        <v>74</v>
      </c>
      <c r="X130" s="3">
        <v>8201</v>
      </c>
      <c r="Y130" s="3">
        <v>371</v>
      </c>
      <c r="Z130" s="3">
        <v>7776</v>
      </c>
      <c r="AA130" s="3">
        <v>54</v>
      </c>
      <c r="AC130" s="4">
        <v>9079</v>
      </c>
      <c r="AD130" s="3">
        <v>547</v>
      </c>
      <c r="AE130" s="3">
        <v>8403</v>
      </c>
      <c r="AF130" s="3">
        <v>128</v>
      </c>
      <c r="AH130" s="4">
        <v>421</v>
      </c>
      <c r="AI130" s="3">
        <v>102</v>
      </c>
      <c r="AJ130" s="3">
        <v>272</v>
      </c>
      <c r="AK130" s="3">
        <v>47</v>
      </c>
      <c r="AM130" s="4">
        <v>3609</v>
      </c>
      <c r="AN130" s="3">
        <v>99</v>
      </c>
      <c r="AO130" s="3">
        <v>3501</v>
      </c>
      <c r="AP130" s="3">
        <v>9</v>
      </c>
      <c r="AR130" s="4">
        <v>4030</v>
      </c>
      <c r="AS130" s="3">
        <v>201</v>
      </c>
      <c r="AT130" s="3">
        <v>3773</v>
      </c>
      <c r="AU130" s="3">
        <v>56</v>
      </c>
      <c r="AW130" s="3" t="s">
        <v>136</v>
      </c>
      <c r="AX130" s="94">
        <f>Sources!$H$16</f>
        <v>2019</v>
      </c>
      <c r="AY130" s="94" t="str">
        <f>Sources!$G$16</f>
        <v>HIES</v>
      </c>
      <c r="AZ130" s="94" t="s">
        <v>141</v>
      </c>
    </row>
    <row r="131" spans="2:52" x14ac:dyDescent="0.2">
      <c r="B131" s="3" t="s">
        <v>118</v>
      </c>
      <c r="C131" s="3" t="s">
        <v>107</v>
      </c>
      <c r="D131" s="4">
        <v>0</v>
      </c>
      <c r="E131" s="3">
        <v>0</v>
      </c>
      <c r="F131" s="3">
        <v>0</v>
      </c>
      <c r="G131" s="3">
        <v>0</v>
      </c>
      <c r="I131" s="4">
        <v>156</v>
      </c>
      <c r="J131" s="3">
        <v>0</v>
      </c>
      <c r="K131" s="3">
        <v>156</v>
      </c>
      <c r="L131" s="3">
        <v>0</v>
      </c>
      <c r="N131" s="4">
        <v>156</v>
      </c>
      <c r="O131" s="3">
        <v>0</v>
      </c>
      <c r="P131" s="3">
        <v>156</v>
      </c>
      <c r="Q131" s="3">
        <v>0</v>
      </c>
      <c r="S131" s="4">
        <v>0</v>
      </c>
      <c r="T131" s="3">
        <v>0</v>
      </c>
      <c r="U131" s="3">
        <v>0</v>
      </c>
      <c r="V131" s="3">
        <v>0</v>
      </c>
      <c r="X131" s="3">
        <v>80</v>
      </c>
      <c r="Y131" s="3">
        <v>0</v>
      </c>
      <c r="Z131" s="3">
        <v>80</v>
      </c>
      <c r="AA131" s="3">
        <v>0</v>
      </c>
      <c r="AC131" s="4">
        <v>80</v>
      </c>
      <c r="AD131" s="3">
        <v>0</v>
      </c>
      <c r="AE131" s="3">
        <v>80</v>
      </c>
      <c r="AF131" s="3">
        <v>0</v>
      </c>
      <c r="AH131" s="4">
        <v>0</v>
      </c>
      <c r="AI131" s="3">
        <v>0</v>
      </c>
      <c r="AJ131" s="3">
        <v>0</v>
      </c>
      <c r="AK131" s="3">
        <v>0</v>
      </c>
      <c r="AM131" s="4">
        <v>76</v>
      </c>
      <c r="AN131" s="3">
        <v>0</v>
      </c>
      <c r="AO131" s="3">
        <v>76</v>
      </c>
      <c r="AP131" s="3">
        <v>0</v>
      </c>
      <c r="AR131" s="4">
        <v>76</v>
      </c>
      <c r="AS131" s="3">
        <v>0</v>
      </c>
      <c r="AT131" s="3">
        <v>76</v>
      </c>
      <c r="AU131" s="3">
        <v>0</v>
      </c>
      <c r="AW131" s="3" t="s">
        <v>136</v>
      </c>
      <c r="AX131" s="94">
        <f>Sources!$H$16</f>
        <v>2019</v>
      </c>
      <c r="AY131" s="94" t="str">
        <f>Sources!$G$16</f>
        <v>HIES</v>
      </c>
      <c r="AZ131" s="94" t="s">
        <v>141</v>
      </c>
    </row>
    <row r="132" spans="2:52" x14ac:dyDescent="0.2">
      <c r="B132" s="3" t="s">
        <v>118</v>
      </c>
      <c r="C132" s="3" t="s">
        <v>10</v>
      </c>
      <c r="D132" s="4">
        <v>1587</v>
      </c>
      <c r="E132" s="3">
        <v>105</v>
      </c>
      <c r="F132" s="3">
        <v>67</v>
      </c>
      <c r="G132" s="3">
        <v>1415</v>
      </c>
      <c r="I132" s="4">
        <v>68</v>
      </c>
      <c r="J132" s="3">
        <v>0</v>
      </c>
      <c r="K132" s="3">
        <v>55</v>
      </c>
      <c r="L132" s="3">
        <v>13</v>
      </c>
      <c r="N132" s="4">
        <v>1655</v>
      </c>
      <c r="O132" s="3">
        <v>105</v>
      </c>
      <c r="P132" s="3">
        <v>122</v>
      </c>
      <c r="Q132" s="3">
        <v>1428</v>
      </c>
      <c r="S132" s="4">
        <v>698</v>
      </c>
      <c r="T132" s="3">
        <v>10</v>
      </c>
      <c r="U132" s="3">
        <v>67</v>
      </c>
      <c r="V132" s="3">
        <v>620</v>
      </c>
      <c r="X132" s="3">
        <v>66</v>
      </c>
      <c r="Y132" s="3">
        <v>0</v>
      </c>
      <c r="Z132" s="3">
        <v>53</v>
      </c>
      <c r="AA132" s="3">
        <v>13</v>
      </c>
      <c r="AC132" s="4">
        <v>764</v>
      </c>
      <c r="AD132" s="3">
        <v>10</v>
      </c>
      <c r="AE132" s="3">
        <v>120</v>
      </c>
      <c r="AF132" s="3">
        <v>633</v>
      </c>
      <c r="AH132" s="4">
        <v>889</v>
      </c>
      <c r="AI132" s="3">
        <v>95</v>
      </c>
      <c r="AJ132" s="3">
        <v>0</v>
      </c>
      <c r="AK132" s="3">
        <v>794</v>
      </c>
      <c r="AM132" s="4">
        <v>2</v>
      </c>
      <c r="AN132" s="3">
        <v>0</v>
      </c>
      <c r="AO132" s="3">
        <v>2</v>
      </c>
      <c r="AP132" s="3">
        <v>0</v>
      </c>
      <c r="AR132" s="4">
        <v>891</v>
      </c>
      <c r="AS132" s="3">
        <v>95</v>
      </c>
      <c r="AT132" s="3">
        <v>2</v>
      </c>
      <c r="AU132" s="3">
        <v>794</v>
      </c>
      <c r="AW132" s="3" t="s">
        <v>136</v>
      </c>
      <c r="AX132" s="94">
        <f>Sources!$H$16</f>
        <v>2019</v>
      </c>
      <c r="AY132" s="94" t="str">
        <f>Sources!$G$16</f>
        <v>HIES</v>
      </c>
      <c r="AZ132" s="94" t="s">
        <v>141</v>
      </c>
    </row>
    <row r="133" spans="2:52" x14ac:dyDescent="0.2">
      <c r="B133" s="3" t="s">
        <v>118</v>
      </c>
      <c r="C133" s="3" t="s">
        <v>11</v>
      </c>
      <c r="D133" s="4">
        <v>416</v>
      </c>
      <c r="E133" s="3">
        <v>67</v>
      </c>
      <c r="F133" s="3">
        <v>102</v>
      </c>
      <c r="G133" s="3">
        <v>246</v>
      </c>
      <c r="I133" s="4">
        <v>0</v>
      </c>
      <c r="J133" s="3">
        <v>0</v>
      </c>
      <c r="K133" s="3">
        <v>0</v>
      </c>
      <c r="L133" s="3">
        <v>0</v>
      </c>
      <c r="N133" s="4">
        <v>416</v>
      </c>
      <c r="O133" s="3">
        <v>67</v>
      </c>
      <c r="P133" s="3">
        <v>102</v>
      </c>
      <c r="Q133" s="3">
        <v>246</v>
      </c>
      <c r="S133" s="4">
        <v>326</v>
      </c>
      <c r="T133" s="3">
        <v>67</v>
      </c>
      <c r="U133" s="3">
        <v>81</v>
      </c>
      <c r="V133" s="3">
        <v>178</v>
      </c>
      <c r="X133" s="3">
        <v>0</v>
      </c>
      <c r="Y133" s="3">
        <v>0</v>
      </c>
      <c r="Z133" s="3">
        <v>0</v>
      </c>
      <c r="AA133" s="3">
        <v>0</v>
      </c>
      <c r="AC133" s="4">
        <v>326</v>
      </c>
      <c r="AD133" s="3">
        <v>67</v>
      </c>
      <c r="AE133" s="3">
        <v>81</v>
      </c>
      <c r="AF133" s="3">
        <v>178</v>
      </c>
      <c r="AH133" s="4">
        <v>90</v>
      </c>
      <c r="AI133" s="3">
        <v>0</v>
      </c>
      <c r="AJ133" s="3">
        <v>21</v>
      </c>
      <c r="AK133" s="3">
        <v>68</v>
      </c>
      <c r="AM133" s="4">
        <v>0</v>
      </c>
      <c r="AN133" s="3">
        <v>0</v>
      </c>
      <c r="AO133" s="3">
        <v>0</v>
      </c>
      <c r="AP133" s="3">
        <v>0</v>
      </c>
      <c r="AR133" s="4">
        <v>90</v>
      </c>
      <c r="AS133" s="3">
        <v>0</v>
      </c>
      <c r="AT133" s="3">
        <v>21</v>
      </c>
      <c r="AU133" s="3">
        <v>68</v>
      </c>
      <c r="AW133" s="3" t="s">
        <v>136</v>
      </c>
      <c r="AX133" s="94">
        <f>Sources!$H$16</f>
        <v>2019</v>
      </c>
      <c r="AY133" s="94" t="str">
        <f>Sources!$G$16</f>
        <v>HIES</v>
      </c>
      <c r="AZ133" s="94" t="s">
        <v>141</v>
      </c>
    </row>
    <row r="134" spans="2:52" x14ac:dyDescent="0.2">
      <c r="AX134" s="94"/>
      <c r="AY134" s="94"/>
      <c r="AZ134" s="94"/>
    </row>
    <row r="135" spans="2:52" x14ac:dyDescent="0.2">
      <c r="B135" s="3" t="s">
        <v>119</v>
      </c>
      <c r="C135" s="3" t="s">
        <v>1</v>
      </c>
      <c r="D135" s="4">
        <v>234084</v>
      </c>
      <c r="E135" s="3">
        <v>159062</v>
      </c>
      <c r="F135" s="3">
        <v>73736</v>
      </c>
      <c r="G135" s="3">
        <v>1286</v>
      </c>
      <c r="I135" s="4">
        <v>672840</v>
      </c>
      <c r="J135" s="3">
        <v>249590</v>
      </c>
      <c r="K135" s="3">
        <v>423193</v>
      </c>
      <c r="L135" s="3">
        <v>57</v>
      </c>
      <c r="N135" s="4">
        <v>906924</v>
      </c>
      <c r="O135" s="3">
        <v>408652</v>
      </c>
      <c r="P135" s="3">
        <v>496929</v>
      </c>
      <c r="Q135" s="3">
        <v>1343</v>
      </c>
      <c r="S135" s="4">
        <v>138417</v>
      </c>
      <c r="T135" s="3">
        <v>95119</v>
      </c>
      <c r="U135" s="3">
        <v>42317</v>
      </c>
      <c r="V135" s="3">
        <v>981</v>
      </c>
      <c r="X135" s="3">
        <v>329901</v>
      </c>
      <c r="Y135" s="3">
        <v>96494</v>
      </c>
      <c r="Z135" s="3">
        <v>233407</v>
      </c>
      <c r="AA135" s="3">
        <v>0</v>
      </c>
      <c r="AC135" s="4">
        <v>468318</v>
      </c>
      <c r="AD135" s="3">
        <v>191613</v>
      </c>
      <c r="AE135" s="3">
        <v>275724</v>
      </c>
      <c r="AF135" s="3">
        <v>981</v>
      </c>
      <c r="AH135" s="4">
        <v>95668</v>
      </c>
      <c r="AI135" s="3">
        <v>63944</v>
      </c>
      <c r="AJ135" s="3">
        <v>31420</v>
      </c>
      <c r="AK135" s="3">
        <v>304</v>
      </c>
      <c r="AM135" s="4">
        <v>342939</v>
      </c>
      <c r="AN135" s="3">
        <v>153096</v>
      </c>
      <c r="AO135" s="3">
        <v>189785</v>
      </c>
      <c r="AP135" s="3">
        <v>57</v>
      </c>
      <c r="AR135" s="4">
        <v>438607</v>
      </c>
      <c r="AS135" s="3">
        <v>217040</v>
      </c>
      <c r="AT135" s="3">
        <v>221205</v>
      </c>
      <c r="AU135" s="3">
        <v>361</v>
      </c>
      <c r="AW135" s="3" t="s">
        <v>134</v>
      </c>
      <c r="AX135" s="94">
        <f>Sources!$H$18</f>
        <v>2023</v>
      </c>
      <c r="AY135" s="94" t="str">
        <f>Sources!$G$18</f>
        <v>LFS</v>
      </c>
      <c r="AZ135" s="94" t="s">
        <v>140</v>
      </c>
    </row>
    <row r="136" spans="2:52" x14ac:dyDescent="0.2">
      <c r="B136" s="3" t="s">
        <v>119</v>
      </c>
      <c r="C136" s="3" t="s">
        <v>8</v>
      </c>
      <c r="D136" s="4">
        <v>117499</v>
      </c>
      <c r="E136" s="3">
        <v>42815</v>
      </c>
      <c r="F136" s="3">
        <v>73466</v>
      </c>
      <c r="G136" s="3">
        <v>1218</v>
      </c>
      <c r="I136" s="4">
        <v>595532</v>
      </c>
      <c r="J136" s="3">
        <v>249590</v>
      </c>
      <c r="K136" s="3">
        <v>345885</v>
      </c>
      <c r="L136" s="3">
        <v>57</v>
      </c>
      <c r="N136" s="4">
        <v>713031</v>
      </c>
      <c r="O136" s="3">
        <v>292405</v>
      </c>
      <c r="P136" s="3">
        <v>419351</v>
      </c>
      <c r="Q136" s="3">
        <v>1275</v>
      </c>
      <c r="S136" s="4">
        <v>67931</v>
      </c>
      <c r="T136" s="3">
        <v>24701</v>
      </c>
      <c r="U136" s="3">
        <v>42317</v>
      </c>
      <c r="V136" s="3">
        <v>913</v>
      </c>
      <c r="X136" s="3">
        <v>293461</v>
      </c>
      <c r="Y136" s="3">
        <v>96494</v>
      </c>
      <c r="Z136" s="3">
        <v>196967</v>
      </c>
      <c r="AA136" s="3">
        <v>0</v>
      </c>
      <c r="AC136" s="4">
        <v>361392</v>
      </c>
      <c r="AD136" s="3">
        <v>121195</v>
      </c>
      <c r="AE136" s="3">
        <v>239284</v>
      </c>
      <c r="AF136" s="3">
        <v>913</v>
      </c>
      <c r="AH136" s="4">
        <v>49568</v>
      </c>
      <c r="AI136" s="3">
        <v>18114</v>
      </c>
      <c r="AJ136" s="3">
        <v>31150</v>
      </c>
      <c r="AK136" s="3">
        <v>304</v>
      </c>
      <c r="AM136" s="4">
        <v>302071</v>
      </c>
      <c r="AN136" s="3">
        <v>153096</v>
      </c>
      <c r="AO136" s="3">
        <v>148918</v>
      </c>
      <c r="AP136" s="3">
        <v>57</v>
      </c>
      <c r="AR136" s="4">
        <v>351639</v>
      </c>
      <c r="AS136" s="3">
        <v>171210</v>
      </c>
      <c r="AT136" s="3">
        <v>180068</v>
      </c>
      <c r="AU136" s="3">
        <v>361</v>
      </c>
      <c r="AW136" s="3" t="s">
        <v>134</v>
      </c>
      <c r="AX136" s="94">
        <f>Sources!$H$18</f>
        <v>2023</v>
      </c>
      <c r="AY136" s="94" t="str">
        <f>Sources!$G$18</f>
        <v>LFS</v>
      </c>
      <c r="AZ136" s="94" t="s">
        <v>140</v>
      </c>
    </row>
    <row r="137" spans="2:52" x14ac:dyDescent="0.2">
      <c r="B137" s="3" t="s">
        <v>119</v>
      </c>
      <c r="C137" s="3" t="s">
        <v>107</v>
      </c>
      <c r="D137" s="4">
        <v>6554</v>
      </c>
      <c r="E137" s="3">
        <v>6554</v>
      </c>
      <c r="F137" s="3">
        <v>0</v>
      </c>
      <c r="G137" s="3">
        <v>0</v>
      </c>
      <c r="I137" s="4">
        <v>26045</v>
      </c>
      <c r="J137" s="3">
        <v>0</v>
      </c>
      <c r="K137" s="3">
        <v>26045</v>
      </c>
      <c r="L137" s="3">
        <v>0</v>
      </c>
      <c r="N137" s="4">
        <v>32599</v>
      </c>
      <c r="O137" s="3">
        <v>6554</v>
      </c>
      <c r="P137" s="3">
        <v>26045</v>
      </c>
      <c r="Q137" s="3">
        <v>0</v>
      </c>
      <c r="S137" s="4">
        <v>4411</v>
      </c>
      <c r="T137" s="3">
        <v>4411</v>
      </c>
      <c r="U137" s="3">
        <v>0</v>
      </c>
      <c r="V137" s="3">
        <v>0</v>
      </c>
      <c r="X137" s="3">
        <v>12893</v>
      </c>
      <c r="Y137" s="3">
        <v>0</v>
      </c>
      <c r="Z137" s="3">
        <v>12893</v>
      </c>
      <c r="AA137" s="3">
        <v>0</v>
      </c>
      <c r="AC137" s="4">
        <v>17304</v>
      </c>
      <c r="AD137" s="3">
        <v>4411</v>
      </c>
      <c r="AE137" s="3">
        <v>12893</v>
      </c>
      <c r="AF137" s="3">
        <v>0</v>
      </c>
      <c r="AH137" s="4">
        <v>2142</v>
      </c>
      <c r="AI137" s="3">
        <v>2142</v>
      </c>
      <c r="AJ137" s="3">
        <v>0</v>
      </c>
      <c r="AK137" s="3">
        <v>0</v>
      </c>
      <c r="AM137" s="4">
        <v>13153</v>
      </c>
      <c r="AN137" s="3">
        <v>0</v>
      </c>
      <c r="AO137" s="3">
        <v>13153</v>
      </c>
      <c r="AP137" s="3">
        <v>0</v>
      </c>
      <c r="AR137" s="4">
        <v>15295</v>
      </c>
      <c r="AS137" s="3">
        <v>2142</v>
      </c>
      <c r="AT137" s="3">
        <v>13153</v>
      </c>
      <c r="AU137" s="3">
        <v>0</v>
      </c>
      <c r="AW137" s="3" t="s">
        <v>134</v>
      </c>
      <c r="AX137" s="94">
        <f>Sources!$H$18</f>
        <v>2023</v>
      </c>
      <c r="AY137" s="94" t="str">
        <f>Sources!$G$18</f>
        <v>LFS</v>
      </c>
      <c r="AZ137" s="94" t="s">
        <v>140</v>
      </c>
    </row>
    <row r="138" spans="2:52" x14ac:dyDescent="0.2">
      <c r="B138" s="3" t="s">
        <v>119</v>
      </c>
      <c r="C138" s="3" t="s">
        <v>10</v>
      </c>
      <c r="D138" s="4">
        <v>109355</v>
      </c>
      <c r="E138" s="3">
        <v>109287</v>
      </c>
      <c r="F138" s="3">
        <v>0</v>
      </c>
      <c r="G138" s="3">
        <v>68</v>
      </c>
      <c r="I138" s="4">
        <v>51262</v>
      </c>
      <c r="J138" s="3">
        <v>0</v>
      </c>
      <c r="K138" s="3">
        <v>51262</v>
      </c>
      <c r="L138" s="3">
        <v>0</v>
      </c>
      <c r="N138" s="4">
        <v>160617</v>
      </c>
      <c r="O138" s="3">
        <v>109287</v>
      </c>
      <c r="P138" s="3">
        <v>51262</v>
      </c>
      <c r="Q138" s="3">
        <v>68</v>
      </c>
      <c r="S138" s="4">
        <v>65901</v>
      </c>
      <c r="T138" s="3">
        <v>65833</v>
      </c>
      <c r="U138" s="3">
        <v>0</v>
      </c>
      <c r="V138" s="3">
        <v>68</v>
      </c>
      <c r="X138" s="3">
        <v>23547</v>
      </c>
      <c r="Y138" s="3">
        <v>0</v>
      </c>
      <c r="Z138" s="3">
        <v>23547</v>
      </c>
      <c r="AA138" s="3">
        <v>0</v>
      </c>
      <c r="AC138" s="4">
        <v>89448</v>
      </c>
      <c r="AD138" s="3">
        <v>65833</v>
      </c>
      <c r="AE138" s="3">
        <v>23547</v>
      </c>
      <c r="AF138" s="3">
        <v>68</v>
      </c>
      <c r="AH138" s="4">
        <v>43454</v>
      </c>
      <c r="AI138" s="3">
        <v>43454</v>
      </c>
      <c r="AJ138" s="3">
        <v>0</v>
      </c>
      <c r="AK138" s="3">
        <v>0</v>
      </c>
      <c r="AM138" s="4">
        <v>27715</v>
      </c>
      <c r="AN138" s="3">
        <v>0</v>
      </c>
      <c r="AO138" s="3">
        <v>27715</v>
      </c>
      <c r="AP138" s="3">
        <v>0</v>
      </c>
      <c r="AR138" s="4">
        <v>71169</v>
      </c>
      <c r="AS138" s="3">
        <v>43454</v>
      </c>
      <c r="AT138" s="3">
        <v>27715</v>
      </c>
      <c r="AU138" s="3">
        <v>0</v>
      </c>
      <c r="AW138" s="3" t="s">
        <v>134</v>
      </c>
      <c r="AX138" s="94">
        <f>Sources!$H$18</f>
        <v>2023</v>
      </c>
      <c r="AY138" s="94" t="str">
        <f>Sources!$G$18</f>
        <v>LFS</v>
      </c>
      <c r="AZ138" s="94" t="s">
        <v>140</v>
      </c>
    </row>
    <row r="139" spans="2:52" x14ac:dyDescent="0.2">
      <c r="B139" s="3" t="s">
        <v>119</v>
      </c>
      <c r="C139" s="3" t="s">
        <v>11</v>
      </c>
      <c r="D139" s="4">
        <v>677</v>
      </c>
      <c r="E139" s="3">
        <v>407</v>
      </c>
      <c r="F139" s="3">
        <v>270</v>
      </c>
      <c r="G139" s="3">
        <v>0</v>
      </c>
      <c r="I139" s="4">
        <v>0</v>
      </c>
      <c r="J139" s="3">
        <v>0</v>
      </c>
      <c r="K139" s="3">
        <v>0</v>
      </c>
      <c r="L139" s="3">
        <v>0</v>
      </c>
      <c r="N139" s="4">
        <v>677</v>
      </c>
      <c r="O139" s="3">
        <v>407</v>
      </c>
      <c r="P139" s="3">
        <v>270</v>
      </c>
      <c r="Q139" s="3">
        <v>0</v>
      </c>
      <c r="S139" s="4">
        <v>172</v>
      </c>
      <c r="T139" s="3">
        <v>172</v>
      </c>
      <c r="U139" s="3">
        <v>0</v>
      </c>
      <c r="V139" s="3">
        <v>0</v>
      </c>
      <c r="X139" s="3">
        <v>0</v>
      </c>
      <c r="Y139" s="3">
        <v>0</v>
      </c>
      <c r="Z139" s="3">
        <v>0</v>
      </c>
      <c r="AA139" s="3">
        <v>0</v>
      </c>
      <c r="AC139" s="4">
        <v>172</v>
      </c>
      <c r="AD139" s="3">
        <v>172</v>
      </c>
      <c r="AE139" s="3">
        <v>0</v>
      </c>
      <c r="AF139" s="3">
        <v>0</v>
      </c>
      <c r="AH139" s="4">
        <v>504</v>
      </c>
      <c r="AI139" s="3">
        <v>234</v>
      </c>
      <c r="AJ139" s="3">
        <v>270</v>
      </c>
      <c r="AK139" s="3">
        <v>0</v>
      </c>
      <c r="AM139" s="4">
        <v>0</v>
      </c>
      <c r="AN139" s="3">
        <v>0</v>
      </c>
      <c r="AO139" s="3">
        <v>0</v>
      </c>
      <c r="AP139" s="3">
        <v>0</v>
      </c>
      <c r="AR139" s="4">
        <v>504</v>
      </c>
      <c r="AS139" s="3">
        <v>234</v>
      </c>
      <c r="AT139" s="3">
        <v>270</v>
      </c>
      <c r="AU139" s="3">
        <v>0</v>
      </c>
      <c r="AW139" s="3" t="s">
        <v>134</v>
      </c>
      <c r="AX139" s="94">
        <f>Sources!$H$18</f>
        <v>2023</v>
      </c>
      <c r="AY139" s="94" t="str">
        <f>Sources!$G$18</f>
        <v>LFS</v>
      </c>
      <c r="AZ139" s="94" t="s">
        <v>140</v>
      </c>
    </row>
    <row r="140" spans="2:52" x14ac:dyDescent="0.2">
      <c r="AX140" s="94"/>
      <c r="AY140" s="94"/>
      <c r="AZ140" s="94"/>
    </row>
    <row r="141" spans="2:52" x14ac:dyDescent="0.2">
      <c r="B141" s="3" t="s">
        <v>119</v>
      </c>
      <c r="C141" s="3" t="s">
        <v>1</v>
      </c>
      <c r="D141" s="4">
        <v>213660</v>
      </c>
      <c r="E141" s="3">
        <v>139174</v>
      </c>
      <c r="F141" s="3">
        <v>73736</v>
      </c>
      <c r="G141" s="3">
        <v>749</v>
      </c>
      <c r="I141" s="4">
        <v>672840</v>
      </c>
      <c r="J141" s="3">
        <v>249590</v>
      </c>
      <c r="K141" s="3">
        <v>423193</v>
      </c>
      <c r="L141" s="3">
        <v>57</v>
      </c>
      <c r="N141" s="4">
        <v>886500</v>
      </c>
      <c r="O141" s="3">
        <v>388764</v>
      </c>
      <c r="P141" s="3">
        <v>496929</v>
      </c>
      <c r="Q141" s="3">
        <v>806</v>
      </c>
      <c r="S141" s="4">
        <v>127565</v>
      </c>
      <c r="T141" s="3">
        <v>84728</v>
      </c>
      <c r="U141" s="3">
        <v>42317</v>
      </c>
      <c r="V141" s="3">
        <v>520</v>
      </c>
      <c r="X141" s="3">
        <v>329901</v>
      </c>
      <c r="Y141" s="3">
        <v>96494</v>
      </c>
      <c r="Z141" s="3">
        <v>233407</v>
      </c>
      <c r="AA141" s="3">
        <v>0</v>
      </c>
      <c r="AC141" s="4">
        <v>457466</v>
      </c>
      <c r="AD141" s="3">
        <v>181222</v>
      </c>
      <c r="AE141" s="3">
        <v>275724</v>
      </c>
      <c r="AF141" s="3">
        <v>520</v>
      </c>
      <c r="AH141" s="4">
        <v>86095</v>
      </c>
      <c r="AI141" s="3">
        <v>54446</v>
      </c>
      <c r="AJ141" s="3">
        <v>31420</v>
      </c>
      <c r="AK141" s="3">
        <v>229</v>
      </c>
      <c r="AM141" s="4">
        <v>342939</v>
      </c>
      <c r="AN141" s="3">
        <v>153096</v>
      </c>
      <c r="AO141" s="3">
        <v>189785</v>
      </c>
      <c r="AP141" s="3">
        <v>57</v>
      </c>
      <c r="AR141" s="4">
        <v>429034</v>
      </c>
      <c r="AS141" s="3">
        <v>207542</v>
      </c>
      <c r="AT141" s="3">
        <v>221205</v>
      </c>
      <c r="AU141" s="3">
        <v>286</v>
      </c>
      <c r="AW141" s="3" t="s">
        <v>134</v>
      </c>
      <c r="AX141" s="94">
        <f>Sources!$H$18</f>
        <v>2023</v>
      </c>
      <c r="AY141" s="94" t="str">
        <f>Sources!$G$18</f>
        <v>LFS</v>
      </c>
      <c r="AZ141" s="94" t="s">
        <v>141</v>
      </c>
    </row>
    <row r="142" spans="2:52" x14ac:dyDescent="0.2">
      <c r="B142" s="3" t="s">
        <v>119</v>
      </c>
      <c r="C142" s="3" t="s">
        <v>8</v>
      </c>
      <c r="D142" s="4">
        <v>96983</v>
      </c>
      <c r="E142" s="3">
        <v>22835</v>
      </c>
      <c r="F142" s="3">
        <v>73466</v>
      </c>
      <c r="G142" s="3">
        <v>681</v>
      </c>
      <c r="I142" s="4">
        <v>595532</v>
      </c>
      <c r="J142" s="3">
        <v>249590</v>
      </c>
      <c r="K142" s="3">
        <v>345885</v>
      </c>
      <c r="L142" s="3">
        <v>57</v>
      </c>
      <c r="N142" s="4">
        <v>692515</v>
      </c>
      <c r="O142" s="3">
        <v>272425</v>
      </c>
      <c r="P142" s="3">
        <v>419351</v>
      </c>
      <c r="Q142" s="3">
        <v>738</v>
      </c>
      <c r="S142" s="4">
        <v>57080</v>
      </c>
      <c r="T142" s="3">
        <v>14311</v>
      </c>
      <c r="U142" s="3">
        <v>42317</v>
      </c>
      <c r="V142" s="3">
        <v>452</v>
      </c>
      <c r="X142" s="3">
        <v>293461</v>
      </c>
      <c r="Y142" s="3">
        <v>96494</v>
      </c>
      <c r="Z142" s="3">
        <v>196967</v>
      </c>
      <c r="AA142" s="3">
        <v>0</v>
      </c>
      <c r="AC142" s="4">
        <v>350541</v>
      </c>
      <c r="AD142" s="3">
        <v>110805</v>
      </c>
      <c r="AE142" s="3">
        <v>239284</v>
      </c>
      <c r="AF142" s="3">
        <v>452</v>
      </c>
      <c r="AH142" s="4">
        <v>39903</v>
      </c>
      <c r="AI142" s="3">
        <v>8524</v>
      </c>
      <c r="AJ142" s="3">
        <v>31150</v>
      </c>
      <c r="AK142" s="3">
        <v>229</v>
      </c>
      <c r="AM142" s="4">
        <v>302071</v>
      </c>
      <c r="AN142" s="3">
        <v>153096</v>
      </c>
      <c r="AO142" s="3">
        <v>148918</v>
      </c>
      <c r="AP142" s="3">
        <v>57</v>
      </c>
      <c r="AR142" s="4">
        <v>341974</v>
      </c>
      <c r="AS142" s="3">
        <v>161620</v>
      </c>
      <c r="AT142" s="3">
        <v>180068</v>
      </c>
      <c r="AU142" s="3">
        <v>286</v>
      </c>
      <c r="AW142" s="3" t="s">
        <v>134</v>
      </c>
      <c r="AX142" s="94">
        <f>Sources!$H$18</f>
        <v>2023</v>
      </c>
      <c r="AY142" s="94" t="str">
        <f>Sources!$G$18</f>
        <v>LFS</v>
      </c>
      <c r="AZ142" s="94" t="s">
        <v>141</v>
      </c>
    </row>
    <row r="143" spans="2:52" x14ac:dyDescent="0.2">
      <c r="B143" s="3" t="s">
        <v>119</v>
      </c>
      <c r="C143" s="3" t="s">
        <v>107</v>
      </c>
      <c r="D143" s="4">
        <v>6554</v>
      </c>
      <c r="E143" s="3">
        <v>6554</v>
      </c>
      <c r="F143" s="3">
        <v>0</v>
      </c>
      <c r="G143" s="3">
        <v>0</v>
      </c>
      <c r="I143" s="4">
        <v>26045</v>
      </c>
      <c r="J143" s="3">
        <v>0</v>
      </c>
      <c r="K143" s="3">
        <v>26045</v>
      </c>
      <c r="L143" s="3">
        <v>0</v>
      </c>
      <c r="N143" s="4">
        <v>32599</v>
      </c>
      <c r="O143" s="3">
        <v>6554</v>
      </c>
      <c r="P143" s="3">
        <v>26045</v>
      </c>
      <c r="Q143" s="3">
        <v>0</v>
      </c>
      <c r="S143" s="4">
        <v>4411</v>
      </c>
      <c r="T143" s="3">
        <v>4411</v>
      </c>
      <c r="U143" s="3">
        <v>0</v>
      </c>
      <c r="V143" s="3">
        <v>0</v>
      </c>
      <c r="X143" s="3">
        <v>12893</v>
      </c>
      <c r="Y143" s="3">
        <v>0</v>
      </c>
      <c r="Z143" s="3">
        <v>12893</v>
      </c>
      <c r="AA143" s="3">
        <v>0</v>
      </c>
      <c r="AC143" s="4">
        <v>17304</v>
      </c>
      <c r="AD143" s="3">
        <v>4411</v>
      </c>
      <c r="AE143" s="3">
        <v>12893</v>
      </c>
      <c r="AF143" s="3">
        <v>0</v>
      </c>
      <c r="AH143" s="4">
        <v>2142</v>
      </c>
      <c r="AI143" s="3">
        <v>2142</v>
      </c>
      <c r="AJ143" s="3">
        <v>0</v>
      </c>
      <c r="AK143" s="3">
        <v>0</v>
      </c>
      <c r="AM143" s="4">
        <v>13153</v>
      </c>
      <c r="AN143" s="3">
        <v>0</v>
      </c>
      <c r="AO143" s="3">
        <v>13153</v>
      </c>
      <c r="AP143" s="3">
        <v>0</v>
      </c>
      <c r="AR143" s="4">
        <v>15295</v>
      </c>
      <c r="AS143" s="3">
        <v>2142</v>
      </c>
      <c r="AT143" s="3">
        <v>13153</v>
      </c>
      <c r="AU143" s="3">
        <v>0</v>
      </c>
      <c r="AW143" s="3" t="s">
        <v>134</v>
      </c>
      <c r="AX143" s="94">
        <f>Sources!$H$18</f>
        <v>2023</v>
      </c>
      <c r="AY143" s="94" t="str">
        <f>Sources!$G$18</f>
        <v>LFS</v>
      </c>
      <c r="AZ143" s="94" t="s">
        <v>141</v>
      </c>
    </row>
    <row r="144" spans="2:52" x14ac:dyDescent="0.2">
      <c r="B144" s="3" t="s">
        <v>119</v>
      </c>
      <c r="C144" s="3" t="s">
        <v>10</v>
      </c>
      <c r="D144" s="4">
        <v>109447</v>
      </c>
      <c r="E144" s="3">
        <v>109379</v>
      </c>
      <c r="F144" s="3">
        <v>0</v>
      </c>
      <c r="G144" s="3">
        <v>68</v>
      </c>
      <c r="I144" s="4">
        <v>51262</v>
      </c>
      <c r="J144" s="3">
        <v>0</v>
      </c>
      <c r="K144" s="3">
        <v>51262</v>
      </c>
      <c r="L144" s="3">
        <v>0</v>
      </c>
      <c r="N144" s="4">
        <v>160709</v>
      </c>
      <c r="O144" s="3">
        <v>109379</v>
      </c>
      <c r="P144" s="3">
        <v>51262</v>
      </c>
      <c r="Q144" s="3">
        <v>68</v>
      </c>
      <c r="S144" s="4">
        <v>65901</v>
      </c>
      <c r="T144" s="3">
        <v>65833</v>
      </c>
      <c r="U144" s="3">
        <v>0</v>
      </c>
      <c r="V144" s="3">
        <v>68</v>
      </c>
      <c r="X144" s="3">
        <v>23547</v>
      </c>
      <c r="Y144" s="3">
        <v>0</v>
      </c>
      <c r="Z144" s="3">
        <v>23547</v>
      </c>
      <c r="AA144" s="3">
        <v>0</v>
      </c>
      <c r="AC144" s="4">
        <v>89448</v>
      </c>
      <c r="AD144" s="3">
        <v>65833</v>
      </c>
      <c r="AE144" s="3">
        <v>23547</v>
      </c>
      <c r="AF144" s="3">
        <v>68</v>
      </c>
      <c r="AH144" s="4">
        <v>43545</v>
      </c>
      <c r="AI144" s="3">
        <v>43545</v>
      </c>
      <c r="AJ144" s="3">
        <v>0</v>
      </c>
      <c r="AK144" s="3">
        <v>0</v>
      </c>
      <c r="AM144" s="4">
        <v>27715</v>
      </c>
      <c r="AN144" s="3">
        <v>0</v>
      </c>
      <c r="AO144" s="3">
        <v>27715</v>
      </c>
      <c r="AP144" s="3">
        <v>0</v>
      </c>
      <c r="AR144" s="4">
        <v>71260</v>
      </c>
      <c r="AS144" s="3">
        <v>43545</v>
      </c>
      <c r="AT144" s="3">
        <v>27715</v>
      </c>
      <c r="AU144" s="3">
        <v>0</v>
      </c>
      <c r="AW144" s="3" t="s">
        <v>134</v>
      </c>
      <c r="AX144" s="94">
        <f>Sources!$H$18</f>
        <v>2023</v>
      </c>
      <c r="AY144" s="94" t="str">
        <f>Sources!$G$18</f>
        <v>LFS</v>
      </c>
      <c r="AZ144" s="94" t="s">
        <v>141</v>
      </c>
    </row>
    <row r="145" spans="2:52" x14ac:dyDescent="0.2">
      <c r="B145" s="3" t="s">
        <v>119</v>
      </c>
      <c r="C145" s="3" t="s">
        <v>11</v>
      </c>
      <c r="D145" s="4">
        <v>677</v>
      </c>
      <c r="E145" s="3">
        <v>407</v>
      </c>
      <c r="F145" s="3">
        <v>270</v>
      </c>
      <c r="G145" s="3">
        <v>0</v>
      </c>
      <c r="I145" s="4">
        <v>0</v>
      </c>
      <c r="J145" s="3">
        <v>0</v>
      </c>
      <c r="K145" s="3">
        <v>0</v>
      </c>
      <c r="L145" s="3">
        <v>0</v>
      </c>
      <c r="N145" s="4">
        <v>677</v>
      </c>
      <c r="O145" s="3">
        <v>407</v>
      </c>
      <c r="P145" s="3">
        <v>270</v>
      </c>
      <c r="Q145" s="3">
        <v>0</v>
      </c>
      <c r="S145" s="4">
        <v>172</v>
      </c>
      <c r="T145" s="3">
        <v>172</v>
      </c>
      <c r="U145" s="3">
        <v>0</v>
      </c>
      <c r="V145" s="3">
        <v>0</v>
      </c>
      <c r="X145" s="3">
        <v>0</v>
      </c>
      <c r="Y145" s="3">
        <v>0</v>
      </c>
      <c r="Z145" s="3">
        <v>0</v>
      </c>
      <c r="AA145" s="3">
        <v>0</v>
      </c>
      <c r="AC145" s="4">
        <v>172</v>
      </c>
      <c r="AD145" s="3">
        <v>172</v>
      </c>
      <c r="AE145" s="3">
        <v>0</v>
      </c>
      <c r="AF145" s="3">
        <v>0</v>
      </c>
      <c r="AH145" s="4">
        <v>504</v>
      </c>
      <c r="AI145" s="3">
        <v>234</v>
      </c>
      <c r="AJ145" s="3">
        <v>270</v>
      </c>
      <c r="AK145" s="3">
        <v>0</v>
      </c>
      <c r="AM145" s="4">
        <v>0</v>
      </c>
      <c r="AN145" s="3">
        <v>0</v>
      </c>
      <c r="AO145" s="3">
        <v>0</v>
      </c>
      <c r="AP145" s="3">
        <v>0</v>
      </c>
      <c r="AR145" s="4">
        <v>504</v>
      </c>
      <c r="AS145" s="3">
        <v>234</v>
      </c>
      <c r="AT145" s="3">
        <v>270</v>
      </c>
      <c r="AU145" s="3">
        <v>0</v>
      </c>
      <c r="AW145" s="3" t="s">
        <v>134</v>
      </c>
      <c r="AX145" s="94">
        <f>Sources!$H$18</f>
        <v>2023</v>
      </c>
      <c r="AY145" s="94" t="str">
        <f>Sources!$G$18</f>
        <v>LFS</v>
      </c>
      <c r="AZ145" s="94" t="s">
        <v>141</v>
      </c>
    </row>
    <row r="146" spans="2:52" x14ac:dyDescent="0.2">
      <c r="AX146" s="94"/>
      <c r="AY146" s="94"/>
      <c r="AZ146" s="94"/>
    </row>
    <row r="147" spans="2:52" x14ac:dyDescent="0.2">
      <c r="B147" s="3" t="s">
        <v>120</v>
      </c>
      <c r="C147" s="3" t="s">
        <v>1</v>
      </c>
      <c r="D147" s="4">
        <v>9469894</v>
      </c>
      <c r="E147" s="3">
        <v>8157508</v>
      </c>
      <c r="F147" s="3">
        <v>1285023</v>
      </c>
      <c r="G147" s="3">
        <v>27364</v>
      </c>
      <c r="I147" s="4">
        <v>2454313</v>
      </c>
      <c r="J147" s="3">
        <v>306341</v>
      </c>
      <c r="K147" s="3">
        <v>2147972</v>
      </c>
      <c r="L147" s="3">
        <v>0</v>
      </c>
      <c r="N147" s="4">
        <v>11924207</v>
      </c>
      <c r="O147" s="3">
        <v>8463849</v>
      </c>
      <c r="P147" s="3">
        <v>3432995</v>
      </c>
      <c r="Q147" s="3">
        <v>27364</v>
      </c>
      <c r="S147" s="4">
        <v>5217369</v>
      </c>
      <c r="T147" s="3">
        <v>4531701</v>
      </c>
      <c r="U147" s="3">
        <v>679673</v>
      </c>
      <c r="V147" s="3">
        <v>5994</v>
      </c>
      <c r="X147" s="3">
        <v>1222394</v>
      </c>
      <c r="Y147" s="3">
        <v>129096</v>
      </c>
      <c r="Z147" s="3">
        <v>1093298</v>
      </c>
      <c r="AA147" s="3">
        <v>0</v>
      </c>
      <c r="AC147" s="4">
        <v>6439763</v>
      </c>
      <c r="AD147" s="3">
        <v>4660797</v>
      </c>
      <c r="AE147" s="3">
        <v>1772971</v>
      </c>
      <c r="AF147" s="3">
        <v>5994</v>
      </c>
      <c r="AH147" s="4">
        <v>4252525</v>
      </c>
      <c r="AI147" s="3">
        <v>3625807</v>
      </c>
      <c r="AJ147" s="3">
        <v>605349</v>
      </c>
      <c r="AK147" s="3">
        <v>21369</v>
      </c>
      <c r="AM147" s="4">
        <v>1231919</v>
      </c>
      <c r="AN147" s="3">
        <v>177245</v>
      </c>
      <c r="AO147" s="3">
        <v>1054674</v>
      </c>
      <c r="AP147" s="3">
        <v>0</v>
      </c>
      <c r="AR147" s="4">
        <v>5484444</v>
      </c>
      <c r="AS147" s="3">
        <v>3803052</v>
      </c>
      <c r="AT147" s="3">
        <v>1660023</v>
      </c>
      <c r="AU147" s="3">
        <v>21369</v>
      </c>
      <c r="AW147" s="3" t="s">
        <v>134</v>
      </c>
      <c r="AX147" s="94">
        <f>Sources!$H$19</f>
        <v>2020</v>
      </c>
      <c r="AY147" s="94" t="str">
        <f>Sources!$G$19</f>
        <v>LFS</v>
      </c>
      <c r="AZ147" s="94" t="s">
        <v>140</v>
      </c>
    </row>
    <row r="148" spans="2:52" x14ac:dyDescent="0.2">
      <c r="B148" s="3" t="s">
        <v>120</v>
      </c>
      <c r="C148" s="3" t="s">
        <v>8</v>
      </c>
      <c r="D148" s="4">
        <v>4854892</v>
      </c>
      <c r="E148" s="3">
        <v>3953273</v>
      </c>
      <c r="F148" s="3">
        <v>881429</v>
      </c>
      <c r="G148" s="3">
        <v>20190</v>
      </c>
      <c r="I148" s="4">
        <v>1336139</v>
      </c>
      <c r="J148" s="3">
        <v>306341</v>
      </c>
      <c r="K148" s="3">
        <v>1029798</v>
      </c>
      <c r="L148" s="3">
        <v>0</v>
      </c>
      <c r="N148" s="4">
        <v>6191031</v>
      </c>
      <c r="O148" s="3">
        <v>4259614</v>
      </c>
      <c r="P148" s="3">
        <v>1911227</v>
      </c>
      <c r="Q148" s="3">
        <v>20190</v>
      </c>
      <c r="S148" s="4">
        <v>3194249</v>
      </c>
      <c r="T148" s="3">
        <v>2670313</v>
      </c>
      <c r="U148" s="3">
        <v>517941</v>
      </c>
      <c r="V148" s="3">
        <v>5994</v>
      </c>
      <c r="X148" s="3">
        <v>527439</v>
      </c>
      <c r="Y148" s="3">
        <v>129096</v>
      </c>
      <c r="Z148" s="3">
        <v>398343</v>
      </c>
      <c r="AA148" s="3">
        <v>0</v>
      </c>
      <c r="AC148" s="4">
        <v>3721688</v>
      </c>
      <c r="AD148" s="3">
        <v>2799409</v>
      </c>
      <c r="AE148" s="3">
        <v>916284</v>
      </c>
      <c r="AF148" s="3">
        <v>5994</v>
      </c>
      <c r="AH148" s="4">
        <v>1660643</v>
      </c>
      <c r="AI148" s="3">
        <v>1282960</v>
      </c>
      <c r="AJ148" s="3">
        <v>363488</v>
      </c>
      <c r="AK148" s="3">
        <v>14195</v>
      </c>
      <c r="AM148" s="4">
        <v>808700</v>
      </c>
      <c r="AN148" s="3">
        <v>177245</v>
      </c>
      <c r="AO148" s="3">
        <v>631455</v>
      </c>
      <c r="AP148" s="3">
        <v>0</v>
      </c>
      <c r="AR148" s="4">
        <v>2469343</v>
      </c>
      <c r="AS148" s="3">
        <v>1460205</v>
      </c>
      <c r="AT148" s="3">
        <v>994943</v>
      </c>
      <c r="AU148" s="3">
        <v>14195</v>
      </c>
      <c r="AW148" s="3" t="s">
        <v>134</v>
      </c>
      <c r="AX148" s="94">
        <f>Sources!$H$19</f>
        <v>2020</v>
      </c>
      <c r="AY148" s="94" t="str">
        <f>Sources!$G$19</f>
        <v>LFS</v>
      </c>
      <c r="AZ148" s="94" t="s">
        <v>140</v>
      </c>
    </row>
    <row r="149" spans="2:52" x14ac:dyDescent="0.2">
      <c r="B149" s="3" t="s">
        <v>120</v>
      </c>
      <c r="C149" s="3" t="s">
        <v>107</v>
      </c>
      <c r="D149" s="4">
        <v>183752</v>
      </c>
      <c r="E149" s="3">
        <v>183752</v>
      </c>
      <c r="F149" s="3">
        <v>0</v>
      </c>
      <c r="G149" s="3">
        <v>0</v>
      </c>
      <c r="I149" s="4">
        <v>267526</v>
      </c>
      <c r="J149" s="3">
        <v>0</v>
      </c>
      <c r="K149" s="3">
        <v>267526</v>
      </c>
      <c r="L149" s="3">
        <v>0</v>
      </c>
      <c r="N149" s="4">
        <v>451278</v>
      </c>
      <c r="O149" s="3">
        <v>183752</v>
      </c>
      <c r="P149" s="3">
        <v>267526</v>
      </c>
      <c r="Q149" s="3">
        <v>0</v>
      </c>
      <c r="S149" s="4">
        <v>141725</v>
      </c>
      <c r="T149" s="3">
        <v>141725</v>
      </c>
      <c r="U149" s="3">
        <v>0</v>
      </c>
      <c r="V149" s="3">
        <v>0</v>
      </c>
      <c r="X149" s="3">
        <v>185461</v>
      </c>
      <c r="Y149" s="3">
        <v>0</v>
      </c>
      <c r="Z149" s="3">
        <v>185461</v>
      </c>
      <c r="AA149" s="3">
        <v>0</v>
      </c>
      <c r="AC149" s="4">
        <v>327186</v>
      </c>
      <c r="AD149" s="3">
        <v>141725</v>
      </c>
      <c r="AE149" s="3">
        <v>185461</v>
      </c>
      <c r="AF149" s="3">
        <v>0</v>
      </c>
      <c r="AH149" s="4">
        <v>42027</v>
      </c>
      <c r="AI149" s="3">
        <v>42027</v>
      </c>
      <c r="AJ149" s="3">
        <v>0</v>
      </c>
      <c r="AK149" s="3">
        <v>0</v>
      </c>
      <c r="AM149" s="4">
        <v>82065</v>
      </c>
      <c r="AN149" s="3">
        <v>0</v>
      </c>
      <c r="AO149" s="3">
        <v>82065</v>
      </c>
      <c r="AP149" s="3">
        <v>0</v>
      </c>
      <c r="AR149" s="4">
        <v>124092</v>
      </c>
      <c r="AS149" s="3">
        <v>42027</v>
      </c>
      <c r="AT149" s="3">
        <v>82065</v>
      </c>
      <c r="AU149" s="3">
        <v>0</v>
      </c>
      <c r="AW149" s="3" t="s">
        <v>134</v>
      </c>
      <c r="AX149" s="94">
        <f>Sources!$H$19</f>
        <v>2020</v>
      </c>
      <c r="AY149" s="94" t="str">
        <f>Sources!$G$19</f>
        <v>LFS</v>
      </c>
      <c r="AZ149" s="94" t="s">
        <v>140</v>
      </c>
    </row>
    <row r="150" spans="2:52" x14ac:dyDescent="0.2">
      <c r="B150" s="3" t="s">
        <v>120</v>
      </c>
      <c r="C150" s="3" t="s">
        <v>10</v>
      </c>
      <c r="D150" s="4">
        <v>3283855</v>
      </c>
      <c r="E150" s="3">
        <v>3283173</v>
      </c>
      <c r="F150" s="3">
        <v>0</v>
      </c>
      <c r="G150" s="3">
        <v>682</v>
      </c>
      <c r="I150" s="4">
        <v>850647</v>
      </c>
      <c r="J150" s="3">
        <v>0</v>
      </c>
      <c r="K150" s="3">
        <v>850647</v>
      </c>
      <c r="L150" s="3">
        <v>0</v>
      </c>
      <c r="N150" s="4">
        <v>4134502</v>
      </c>
      <c r="O150" s="3">
        <v>3283173</v>
      </c>
      <c r="P150" s="3">
        <v>850647</v>
      </c>
      <c r="Q150" s="3">
        <v>682</v>
      </c>
      <c r="S150" s="4">
        <v>1526270</v>
      </c>
      <c r="T150" s="3">
        <v>1526270</v>
      </c>
      <c r="U150" s="3">
        <v>0</v>
      </c>
      <c r="V150" s="3">
        <v>0</v>
      </c>
      <c r="X150" s="3">
        <v>509494</v>
      </c>
      <c r="Y150" s="3">
        <v>0</v>
      </c>
      <c r="Z150" s="3">
        <v>509494</v>
      </c>
      <c r="AA150" s="3">
        <v>0</v>
      </c>
      <c r="AC150" s="4">
        <v>2035764</v>
      </c>
      <c r="AD150" s="3">
        <v>1526270</v>
      </c>
      <c r="AE150" s="3">
        <v>509494</v>
      </c>
      <c r="AF150" s="3">
        <v>0</v>
      </c>
      <c r="AH150" s="4">
        <v>1757585</v>
      </c>
      <c r="AI150" s="3">
        <v>1756903</v>
      </c>
      <c r="AJ150" s="3">
        <v>0</v>
      </c>
      <c r="AK150" s="3">
        <v>682</v>
      </c>
      <c r="AM150" s="4">
        <v>341153</v>
      </c>
      <c r="AN150" s="3">
        <v>0</v>
      </c>
      <c r="AO150" s="3">
        <v>341153</v>
      </c>
      <c r="AP150" s="3">
        <v>0</v>
      </c>
      <c r="AR150" s="4">
        <v>2098738</v>
      </c>
      <c r="AS150" s="3">
        <v>1756903</v>
      </c>
      <c r="AT150" s="3">
        <v>341153</v>
      </c>
      <c r="AU150" s="3">
        <v>682</v>
      </c>
      <c r="AW150" s="3" t="s">
        <v>134</v>
      </c>
      <c r="AX150" s="94">
        <f>Sources!$H$19</f>
        <v>2020</v>
      </c>
      <c r="AY150" s="94" t="str">
        <f>Sources!$G$19</f>
        <v>LFS</v>
      </c>
      <c r="AZ150" s="94" t="s">
        <v>140</v>
      </c>
    </row>
    <row r="151" spans="2:52" x14ac:dyDescent="0.2">
      <c r="B151" s="3" t="s">
        <v>120</v>
      </c>
      <c r="C151" s="3" t="s">
        <v>11</v>
      </c>
      <c r="D151" s="4">
        <v>1147396</v>
      </c>
      <c r="E151" s="3">
        <v>737310</v>
      </c>
      <c r="F151" s="3">
        <v>403593</v>
      </c>
      <c r="G151" s="3">
        <v>6492</v>
      </c>
      <c r="I151" s="4">
        <v>0</v>
      </c>
      <c r="J151" s="3">
        <v>0</v>
      </c>
      <c r="K151" s="3">
        <v>0</v>
      </c>
      <c r="L151" s="3">
        <v>0</v>
      </c>
      <c r="N151" s="4">
        <v>1147396</v>
      </c>
      <c r="O151" s="3">
        <v>737310</v>
      </c>
      <c r="P151" s="3">
        <v>403593</v>
      </c>
      <c r="Q151" s="3">
        <v>6492</v>
      </c>
      <c r="S151" s="4">
        <v>355125</v>
      </c>
      <c r="T151" s="3">
        <v>193393</v>
      </c>
      <c r="U151" s="3">
        <v>161732</v>
      </c>
      <c r="V151" s="3">
        <v>0</v>
      </c>
      <c r="X151" s="3">
        <v>0</v>
      </c>
      <c r="Y151" s="3">
        <v>0</v>
      </c>
      <c r="Z151" s="3">
        <v>0</v>
      </c>
      <c r="AA151" s="3">
        <v>0</v>
      </c>
      <c r="AC151" s="4">
        <v>355125</v>
      </c>
      <c r="AD151" s="3">
        <v>193393</v>
      </c>
      <c r="AE151" s="3">
        <v>161732</v>
      </c>
      <c r="AF151" s="3">
        <v>0</v>
      </c>
      <c r="AH151" s="4">
        <v>792270</v>
      </c>
      <c r="AI151" s="3">
        <v>543917</v>
      </c>
      <c r="AJ151" s="3">
        <v>241861</v>
      </c>
      <c r="AK151" s="3">
        <v>6492</v>
      </c>
      <c r="AM151" s="4">
        <v>0</v>
      </c>
      <c r="AN151" s="3">
        <v>0</v>
      </c>
      <c r="AO151" s="3">
        <v>0</v>
      </c>
      <c r="AP151" s="3">
        <v>0</v>
      </c>
      <c r="AR151" s="4">
        <v>792270</v>
      </c>
      <c r="AS151" s="3">
        <v>543917</v>
      </c>
      <c r="AT151" s="3">
        <v>241861</v>
      </c>
      <c r="AU151" s="3">
        <v>6492</v>
      </c>
      <c r="AW151" s="3" t="s">
        <v>134</v>
      </c>
      <c r="AX151" s="94">
        <f>Sources!$H$19</f>
        <v>2020</v>
      </c>
      <c r="AY151" s="94" t="str">
        <f>Sources!$G$19</f>
        <v>LFS</v>
      </c>
      <c r="AZ151" s="94" t="s">
        <v>140</v>
      </c>
    </row>
    <row r="152" spans="2:52" x14ac:dyDescent="0.2">
      <c r="AX152" s="94"/>
      <c r="AY152" s="94"/>
      <c r="AZ152" s="94"/>
    </row>
    <row r="153" spans="2:52" x14ac:dyDescent="0.2">
      <c r="B153" s="3" t="s">
        <v>120</v>
      </c>
      <c r="C153" s="3" t="s">
        <v>1</v>
      </c>
      <c r="D153" s="4">
        <v>9469894</v>
      </c>
      <c r="E153" s="3">
        <v>8157508</v>
      </c>
      <c r="F153" s="3">
        <v>1285023</v>
      </c>
      <c r="G153" s="3">
        <v>27364</v>
      </c>
      <c r="I153" s="4">
        <v>2454313</v>
      </c>
      <c r="J153" s="3">
        <v>306341</v>
      </c>
      <c r="K153" s="3">
        <v>2147972</v>
      </c>
      <c r="L153" s="3">
        <v>0</v>
      </c>
      <c r="N153" s="4">
        <v>11924207</v>
      </c>
      <c r="O153" s="3">
        <v>8463849</v>
      </c>
      <c r="P153" s="3">
        <v>3432995</v>
      </c>
      <c r="Q153" s="3">
        <v>27364</v>
      </c>
      <c r="S153" s="4">
        <v>5217369</v>
      </c>
      <c r="T153" s="3">
        <v>4531701</v>
      </c>
      <c r="U153" s="3">
        <v>679673</v>
      </c>
      <c r="V153" s="3">
        <v>5994</v>
      </c>
      <c r="X153" s="3">
        <v>1222394</v>
      </c>
      <c r="Y153" s="3">
        <v>129096</v>
      </c>
      <c r="Z153" s="3">
        <v>1093298</v>
      </c>
      <c r="AA153" s="3">
        <v>0</v>
      </c>
      <c r="AC153" s="4">
        <v>6439763</v>
      </c>
      <c r="AD153" s="3">
        <v>4660797</v>
      </c>
      <c r="AE153" s="3">
        <v>1772971</v>
      </c>
      <c r="AF153" s="3">
        <v>5994</v>
      </c>
      <c r="AH153" s="4">
        <v>4252525</v>
      </c>
      <c r="AI153" s="3">
        <v>3625807</v>
      </c>
      <c r="AJ153" s="3">
        <v>605349</v>
      </c>
      <c r="AK153" s="3">
        <v>21369</v>
      </c>
      <c r="AM153" s="4">
        <v>1231919</v>
      </c>
      <c r="AN153" s="3">
        <v>177245</v>
      </c>
      <c r="AO153" s="3">
        <v>1054674</v>
      </c>
      <c r="AP153" s="3">
        <v>0</v>
      </c>
      <c r="AR153" s="4">
        <v>5484444</v>
      </c>
      <c r="AS153" s="3">
        <v>3803052</v>
      </c>
      <c r="AT153" s="3">
        <v>1660023</v>
      </c>
      <c r="AU153" s="3">
        <v>21369</v>
      </c>
      <c r="AW153" s="3" t="s">
        <v>134</v>
      </c>
      <c r="AX153" s="94">
        <f>Sources!$H$19</f>
        <v>2020</v>
      </c>
      <c r="AY153" s="94" t="str">
        <f>Sources!$G$19</f>
        <v>LFS</v>
      </c>
      <c r="AZ153" s="94" t="s">
        <v>141</v>
      </c>
    </row>
    <row r="154" spans="2:52" x14ac:dyDescent="0.2">
      <c r="B154" s="3" t="s">
        <v>120</v>
      </c>
      <c r="C154" s="3" t="s">
        <v>8</v>
      </c>
      <c r="D154" s="4">
        <v>4854892</v>
      </c>
      <c r="E154" s="3">
        <v>3953273</v>
      </c>
      <c r="F154" s="3">
        <v>881429</v>
      </c>
      <c r="G154" s="3">
        <v>20190</v>
      </c>
      <c r="I154" s="4">
        <v>1336139</v>
      </c>
      <c r="J154" s="3">
        <v>306341</v>
      </c>
      <c r="K154" s="3">
        <v>1029798</v>
      </c>
      <c r="L154" s="3">
        <v>0</v>
      </c>
      <c r="N154" s="4">
        <v>6191031</v>
      </c>
      <c r="O154" s="3">
        <v>4259614</v>
      </c>
      <c r="P154" s="3">
        <v>1911227</v>
      </c>
      <c r="Q154" s="3">
        <v>20190</v>
      </c>
      <c r="S154" s="4">
        <v>3194249</v>
      </c>
      <c r="T154" s="3">
        <v>2670313</v>
      </c>
      <c r="U154" s="3">
        <v>517941</v>
      </c>
      <c r="V154" s="3">
        <v>5994</v>
      </c>
      <c r="X154" s="3">
        <v>527439</v>
      </c>
      <c r="Y154" s="3">
        <v>129096</v>
      </c>
      <c r="Z154" s="3">
        <v>398343</v>
      </c>
      <c r="AA154" s="3">
        <v>0</v>
      </c>
      <c r="AC154" s="4">
        <v>3721688</v>
      </c>
      <c r="AD154" s="3">
        <v>2799409</v>
      </c>
      <c r="AE154" s="3">
        <v>916284</v>
      </c>
      <c r="AF154" s="3">
        <v>5994</v>
      </c>
      <c r="AH154" s="4">
        <v>1660643</v>
      </c>
      <c r="AI154" s="3">
        <v>1282960</v>
      </c>
      <c r="AJ154" s="3">
        <v>363488</v>
      </c>
      <c r="AK154" s="3">
        <v>14195</v>
      </c>
      <c r="AM154" s="4">
        <v>808700</v>
      </c>
      <c r="AN154" s="3">
        <v>177245</v>
      </c>
      <c r="AO154" s="3">
        <v>631455</v>
      </c>
      <c r="AP154" s="3">
        <v>0</v>
      </c>
      <c r="AR154" s="4">
        <v>2469343</v>
      </c>
      <c r="AS154" s="3">
        <v>1460205</v>
      </c>
      <c r="AT154" s="3">
        <v>994943</v>
      </c>
      <c r="AU154" s="3">
        <v>14195</v>
      </c>
      <c r="AW154" s="3" t="s">
        <v>134</v>
      </c>
      <c r="AX154" s="94">
        <f>Sources!$H$19</f>
        <v>2020</v>
      </c>
      <c r="AY154" s="94" t="str">
        <f>Sources!$G$19</f>
        <v>LFS</v>
      </c>
      <c r="AZ154" s="94" t="s">
        <v>141</v>
      </c>
    </row>
    <row r="155" spans="2:52" x14ac:dyDescent="0.2">
      <c r="B155" s="3" t="s">
        <v>120</v>
      </c>
      <c r="C155" s="3" t="s">
        <v>107</v>
      </c>
      <c r="D155" s="4">
        <v>183752</v>
      </c>
      <c r="E155" s="3">
        <v>183752</v>
      </c>
      <c r="F155" s="3">
        <v>0</v>
      </c>
      <c r="G155" s="3">
        <v>0</v>
      </c>
      <c r="I155" s="4">
        <v>267526</v>
      </c>
      <c r="J155" s="3">
        <v>0</v>
      </c>
      <c r="K155" s="3">
        <v>267526</v>
      </c>
      <c r="L155" s="3">
        <v>0</v>
      </c>
      <c r="N155" s="4">
        <v>451278</v>
      </c>
      <c r="O155" s="3">
        <v>183752</v>
      </c>
      <c r="P155" s="3">
        <v>267526</v>
      </c>
      <c r="Q155" s="3">
        <v>0</v>
      </c>
      <c r="S155" s="4">
        <v>141725</v>
      </c>
      <c r="T155" s="3">
        <v>141725</v>
      </c>
      <c r="U155" s="3">
        <v>0</v>
      </c>
      <c r="V155" s="3">
        <v>0</v>
      </c>
      <c r="X155" s="3">
        <v>185461</v>
      </c>
      <c r="Y155" s="3">
        <v>0</v>
      </c>
      <c r="Z155" s="3">
        <v>185461</v>
      </c>
      <c r="AA155" s="3">
        <v>0</v>
      </c>
      <c r="AC155" s="4">
        <v>327186</v>
      </c>
      <c r="AD155" s="3">
        <v>141725</v>
      </c>
      <c r="AE155" s="3">
        <v>185461</v>
      </c>
      <c r="AF155" s="3">
        <v>0</v>
      </c>
      <c r="AH155" s="4">
        <v>42027</v>
      </c>
      <c r="AI155" s="3">
        <v>42027</v>
      </c>
      <c r="AJ155" s="3">
        <v>0</v>
      </c>
      <c r="AK155" s="3">
        <v>0</v>
      </c>
      <c r="AM155" s="4">
        <v>82065</v>
      </c>
      <c r="AN155" s="3">
        <v>0</v>
      </c>
      <c r="AO155" s="3">
        <v>82065</v>
      </c>
      <c r="AP155" s="3">
        <v>0</v>
      </c>
      <c r="AR155" s="4">
        <v>124092</v>
      </c>
      <c r="AS155" s="3">
        <v>42027</v>
      </c>
      <c r="AT155" s="3">
        <v>82065</v>
      </c>
      <c r="AU155" s="3">
        <v>0</v>
      </c>
      <c r="AW155" s="3" t="s">
        <v>134</v>
      </c>
      <c r="AX155" s="94">
        <f>Sources!$H$19</f>
        <v>2020</v>
      </c>
      <c r="AY155" s="94" t="str">
        <f>Sources!$G$19</f>
        <v>LFS</v>
      </c>
      <c r="AZ155" s="94" t="s">
        <v>141</v>
      </c>
    </row>
    <row r="156" spans="2:52" x14ac:dyDescent="0.2">
      <c r="B156" s="3" t="s">
        <v>120</v>
      </c>
      <c r="C156" s="3" t="s">
        <v>10</v>
      </c>
      <c r="D156" s="4">
        <v>3283855</v>
      </c>
      <c r="E156" s="3">
        <v>3283173</v>
      </c>
      <c r="F156" s="3">
        <v>0</v>
      </c>
      <c r="G156" s="3">
        <v>682</v>
      </c>
      <c r="I156" s="4">
        <v>850647</v>
      </c>
      <c r="J156" s="3">
        <v>0</v>
      </c>
      <c r="K156" s="3">
        <v>850647</v>
      </c>
      <c r="L156" s="3">
        <v>0</v>
      </c>
      <c r="N156" s="4">
        <v>4134502</v>
      </c>
      <c r="O156" s="3">
        <v>3283173</v>
      </c>
      <c r="P156" s="3">
        <v>850647</v>
      </c>
      <c r="Q156" s="3">
        <v>682</v>
      </c>
      <c r="S156" s="4">
        <v>1526270</v>
      </c>
      <c r="T156" s="3">
        <v>1526270</v>
      </c>
      <c r="U156" s="3">
        <v>0</v>
      </c>
      <c r="V156" s="3">
        <v>0</v>
      </c>
      <c r="X156" s="3">
        <v>509494</v>
      </c>
      <c r="Y156" s="3">
        <v>0</v>
      </c>
      <c r="Z156" s="3">
        <v>509494</v>
      </c>
      <c r="AA156" s="3">
        <v>0</v>
      </c>
      <c r="AC156" s="4">
        <v>2035764</v>
      </c>
      <c r="AD156" s="3">
        <v>1526270</v>
      </c>
      <c r="AE156" s="3">
        <v>509494</v>
      </c>
      <c r="AF156" s="3">
        <v>0</v>
      </c>
      <c r="AH156" s="4">
        <v>1757585</v>
      </c>
      <c r="AI156" s="3">
        <v>1756903</v>
      </c>
      <c r="AJ156" s="3">
        <v>0</v>
      </c>
      <c r="AK156" s="3">
        <v>682</v>
      </c>
      <c r="AM156" s="4">
        <v>341153</v>
      </c>
      <c r="AN156" s="3">
        <v>0</v>
      </c>
      <c r="AO156" s="3">
        <v>341153</v>
      </c>
      <c r="AP156" s="3">
        <v>0</v>
      </c>
      <c r="AR156" s="4">
        <v>2098738</v>
      </c>
      <c r="AS156" s="3">
        <v>1756903</v>
      </c>
      <c r="AT156" s="3">
        <v>341153</v>
      </c>
      <c r="AU156" s="3">
        <v>682</v>
      </c>
      <c r="AW156" s="3" t="s">
        <v>134</v>
      </c>
      <c r="AX156" s="94">
        <f>Sources!$H$19</f>
        <v>2020</v>
      </c>
      <c r="AY156" s="94" t="str">
        <f>Sources!$G$19</f>
        <v>LFS</v>
      </c>
      <c r="AZ156" s="94" t="s">
        <v>141</v>
      </c>
    </row>
    <row r="157" spans="2:52" x14ac:dyDescent="0.2">
      <c r="B157" s="3" t="s">
        <v>120</v>
      </c>
      <c r="C157" s="3" t="s">
        <v>11</v>
      </c>
      <c r="D157" s="4">
        <v>1147396</v>
      </c>
      <c r="E157" s="3">
        <v>737310</v>
      </c>
      <c r="F157" s="3">
        <v>403593</v>
      </c>
      <c r="G157" s="3">
        <v>6492</v>
      </c>
      <c r="I157" s="4">
        <v>0</v>
      </c>
      <c r="J157" s="3">
        <v>0</v>
      </c>
      <c r="K157" s="3">
        <v>0</v>
      </c>
      <c r="L157" s="3">
        <v>0</v>
      </c>
      <c r="N157" s="4">
        <v>1147396</v>
      </c>
      <c r="O157" s="3">
        <v>737310</v>
      </c>
      <c r="P157" s="3">
        <v>403593</v>
      </c>
      <c r="Q157" s="3">
        <v>6492</v>
      </c>
      <c r="S157" s="4">
        <v>355125</v>
      </c>
      <c r="T157" s="3">
        <v>193393</v>
      </c>
      <c r="U157" s="3">
        <v>161732</v>
      </c>
      <c r="V157" s="3">
        <v>0</v>
      </c>
      <c r="X157" s="3">
        <v>0</v>
      </c>
      <c r="Y157" s="3">
        <v>0</v>
      </c>
      <c r="Z157" s="3">
        <v>0</v>
      </c>
      <c r="AA157" s="3">
        <v>0</v>
      </c>
      <c r="AC157" s="4">
        <v>355125</v>
      </c>
      <c r="AD157" s="3">
        <v>193393</v>
      </c>
      <c r="AE157" s="3">
        <v>161732</v>
      </c>
      <c r="AF157" s="3">
        <v>0</v>
      </c>
      <c r="AH157" s="4">
        <v>792270</v>
      </c>
      <c r="AI157" s="3">
        <v>543917</v>
      </c>
      <c r="AJ157" s="3">
        <v>241861</v>
      </c>
      <c r="AK157" s="3">
        <v>6492</v>
      </c>
      <c r="AM157" s="4">
        <v>0</v>
      </c>
      <c r="AN157" s="3">
        <v>0</v>
      </c>
      <c r="AO157" s="3">
        <v>0</v>
      </c>
      <c r="AP157" s="3">
        <v>0</v>
      </c>
      <c r="AR157" s="4">
        <v>792270</v>
      </c>
      <c r="AS157" s="3">
        <v>543917</v>
      </c>
      <c r="AT157" s="3">
        <v>241861</v>
      </c>
      <c r="AU157" s="3">
        <v>6492</v>
      </c>
      <c r="AW157" s="3" t="s">
        <v>134</v>
      </c>
      <c r="AX157" s="94">
        <f>Sources!$H$19</f>
        <v>2020</v>
      </c>
      <c r="AY157" s="94" t="str">
        <f>Sources!$G$19</f>
        <v>LFS</v>
      </c>
      <c r="AZ157" s="94" t="s">
        <v>141</v>
      </c>
    </row>
    <row r="158" spans="2:52" x14ac:dyDescent="0.2">
      <c r="AX158" s="94"/>
      <c r="AY158" s="94"/>
      <c r="AZ158" s="94"/>
    </row>
    <row r="159" spans="2:52" x14ac:dyDescent="0.2">
      <c r="B159" s="3" t="s">
        <v>121</v>
      </c>
      <c r="C159" s="3" t="s">
        <v>1</v>
      </c>
      <c r="D159" s="4">
        <v>4267141</v>
      </c>
      <c r="E159" s="3">
        <v>2687243</v>
      </c>
      <c r="F159" s="3">
        <v>1553385</v>
      </c>
      <c r="G159" s="3">
        <v>26514</v>
      </c>
      <c r="I159" s="4">
        <v>1248713</v>
      </c>
      <c r="J159" s="3">
        <v>5047</v>
      </c>
      <c r="K159" s="3">
        <v>1243666</v>
      </c>
      <c r="L159" s="3">
        <v>0</v>
      </c>
      <c r="N159" s="4">
        <v>5515854</v>
      </c>
      <c r="O159" s="3">
        <v>2692290</v>
      </c>
      <c r="P159" s="3">
        <v>2797051</v>
      </c>
      <c r="Q159" s="3">
        <v>26514</v>
      </c>
      <c r="S159" s="4">
        <v>2841377</v>
      </c>
      <c r="T159" s="3">
        <v>1887607</v>
      </c>
      <c r="U159" s="3">
        <v>943963</v>
      </c>
      <c r="V159" s="3">
        <v>9807</v>
      </c>
      <c r="X159" s="3">
        <v>936963</v>
      </c>
      <c r="Y159" s="3">
        <v>4752</v>
      </c>
      <c r="Z159" s="3">
        <v>932211</v>
      </c>
      <c r="AA159" s="3">
        <v>0</v>
      </c>
      <c r="AC159" s="4">
        <v>3778340</v>
      </c>
      <c r="AD159" s="3">
        <v>1892359</v>
      </c>
      <c r="AE159" s="3">
        <v>1876174</v>
      </c>
      <c r="AF159" s="3">
        <v>9807</v>
      </c>
      <c r="AH159" s="4">
        <v>1425764</v>
      </c>
      <c r="AI159" s="3">
        <v>799636</v>
      </c>
      <c r="AJ159" s="3">
        <v>609421</v>
      </c>
      <c r="AK159" s="3">
        <v>16707</v>
      </c>
      <c r="AM159" s="4">
        <v>311750</v>
      </c>
      <c r="AN159" s="3">
        <v>295</v>
      </c>
      <c r="AO159" s="3">
        <v>311455</v>
      </c>
      <c r="AP159" s="3">
        <v>0</v>
      </c>
      <c r="AR159" s="4">
        <v>1737514</v>
      </c>
      <c r="AS159" s="3">
        <v>799931</v>
      </c>
      <c r="AT159" s="3">
        <v>920876</v>
      </c>
      <c r="AU159" s="3">
        <v>16707</v>
      </c>
      <c r="AW159" s="3" t="s">
        <v>134</v>
      </c>
      <c r="AX159" s="94">
        <f>Sources!$H$21</f>
        <v>2017</v>
      </c>
      <c r="AY159" s="94" t="str">
        <f>Sources!$G$21</f>
        <v>LFS</v>
      </c>
      <c r="AZ159" s="94" t="s">
        <v>140</v>
      </c>
    </row>
    <row r="160" spans="2:52" x14ac:dyDescent="0.2">
      <c r="B160" s="3" t="s">
        <v>121</v>
      </c>
      <c r="C160" s="3" t="s">
        <v>8</v>
      </c>
      <c r="D160" s="4">
        <v>2675789</v>
      </c>
      <c r="E160" s="3">
        <v>1384811</v>
      </c>
      <c r="F160" s="3">
        <v>1269459</v>
      </c>
      <c r="G160" s="3">
        <v>21518</v>
      </c>
      <c r="I160" s="4">
        <v>560777</v>
      </c>
      <c r="J160" s="3">
        <v>5047</v>
      </c>
      <c r="K160" s="3">
        <v>555730</v>
      </c>
      <c r="L160" s="3">
        <v>0</v>
      </c>
      <c r="N160" s="4">
        <v>3236566</v>
      </c>
      <c r="O160" s="3">
        <v>1389858</v>
      </c>
      <c r="P160" s="3">
        <v>1825189</v>
      </c>
      <c r="Q160" s="3">
        <v>21518</v>
      </c>
      <c r="S160" s="4">
        <v>2056120</v>
      </c>
      <c r="T160" s="3">
        <v>1191444</v>
      </c>
      <c r="U160" s="3">
        <v>855061</v>
      </c>
      <c r="V160" s="3">
        <v>9614</v>
      </c>
      <c r="X160" s="3">
        <v>413477</v>
      </c>
      <c r="Y160" s="3">
        <v>4752</v>
      </c>
      <c r="Z160" s="3">
        <v>408725</v>
      </c>
      <c r="AA160" s="3">
        <v>0</v>
      </c>
      <c r="AC160" s="4">
        <v>2469597</v>
      </c>
      <c r="AD160" s="3">
        <v>1196196</v>
      </c>
      <c r="AE160" s="3">
        <v>1263786</v>
      </c>
      <c r="AF160" s="3">
        <v>9614</v>
      </c>
      <c r="AH160" s="4">
        <v>619669</v>
      </c>
      <c r="AI160" s="3">
        <v>193367</v>
      </c>
      <c r="AJ160" s="3">
        <v>414398</v>
      </c>
      <c r="AK160" s="3">
        <v>11904</v>
      </c>
      <c r="AM160" s="4">
        <v>147300</v>
      </c>
      <c r="AN160" s="3">
        <v>295</v>
      </c>
      <c r="AO160" s="3">
        <v>147004</v>
      </c>
      <c r="AP160" s="3">
        <v>0</v>
      </c>
      <c r="AR160" s="4">
        <v>766969</v>
      </c>
      <c r="AS160" s="3">
        <v>193662</v>
      </c>
      <c r="AT160" s="3">
        <v>561402</v>
      </c>
      <c r="AU160" s="3">
        <v>11904</v>
      </c>
      <c r="AW160" s="3" t="s">
        <v>134</v>
      </c>
      <c r="AX160" s="94">
        <f>Sources!$H$21</f>
        <v>2017</v>
      </c>
      <c r="AY160" s="94" t="str">
        <f>Sources!$G$21</f>
        <v>LFS</v>
      </c>
      <c r="AZ160" s="94" t="s">
        <v>140</v>
      </c>
    </row>
    <row r="161" spans="2:52" x14ac:dyDescent="0.2">
      <c r="B161" s="3" t="s">
        <v>121</v>
      </c>
      <c r="C161" s="3" t="s">
        <v>107</v>
      </c>
      <c r="D161" s="4">
        <v>194942</v>
      </c>
      <c r="E161" s="3">
        <v>193974</v>
      </c>
      <c r="F161" s="3">
        <v>0</v>
      </c>
      <c r="G161" s="3">
        <v>968</v>
      </c>
      <c r="I161" s="4">
        <v>284145</v>
      </c>
      <c r="J161" s="3">
        <v>0</v>
      </c>
      <c r="K161" s="3">
        <v>284145</v>
      </c>
      <c r="L161" s="3">
        <v>0</v>
      </c>
      <c r="N161" s="4">
        <v>479087</v>
      </c>
      <c r="O161" s="3">
        <v>193974</v>
      </c>
      <c r="P161" s="3">
        <v>284145</v>
      </c>
      <c r="Q161" s="3">
        <v>968</v>
      </c>
      <c r="S161" s="4">
        <v>135788</v>
      </c>
      <c r="T161" s="3">
        <v>135595</v>
      </c>
      <c r="U161" s="3">
        <v>0</v>
      </c>
      <c r="V161" s="3">
        <v>193</v>
      </c>
      <c r="X161" s="3">
        <v>243438</v>
      </c>
      <c r="Y161" s="3">
        <v>0</v>
      </c>
      <c r="Z161" s="3">
        <v>243438</v>
      </c>
      <c r="AA161" s="3">
        <v>0</v>
      </c>
      <c r="AC161" s="4">
        <v>379226</v>
      </c>
      <c r="AD161" s="3">
        <v>135595</v>
      </c>
      <c r="AE161" s="3">
        <v>243438</v>
      </c>
      <c r="AF161" s="3">
        <v>193</v>
      </c>
      <c r="AH161" s="4">
        <v>59154</v>
      </c>
      <c r="AI161" s="3">
        <v>58379</v>
      </c>
      <c r="AJ161" s="3">
        <v>0</v>
      </c>
      <c r="AK161" s="3">
        <v>775</v>
      </c>
      <c r="AM161" s="4">
        <v>40707</v>
      </c>
      <c r="AN161" s="3">
        <v>0</v>
      </c>
      <c r="AO161" s="3">
        <v>40707</v>
      </c>
      <c r="AP161" s="3">
        <v>0</v>
      </c>
      <c r="AR161" s="4">
        <v>99861</v>
      </c>
      <c r="AS161" s="3">
        <v>58379</v>
      </c>
      <c r="AT161" s="3">
        <v>40707</v>
      </c>
      <c r="AU161" s="3">
        <v>775</v>
      </c>
      <c r="AW161" s="3" t="s">
        <v>134</v>
      </c>
      <c r="AX161" s="94">
        <f>Sources!$H$21</f>
        <v>2017</v>
      </c>
      <c r="AY161" s="94" t="str">
        <f>Sources!$G$21</f>
        <v>LFS</v>
      </c>
      <c r="AZ161" s="94" t="s">
        <v>140</v>
      </c>
    </row>
    <row r="162" spans="2:52" x14ac:dyDescent="0.2">
      <c r="B162" s="3" t="s">
        <v>121</v>
      </c>
      <c r="C162" s="3" t="s">
        <v>10</v>
      </c>
      <c r="D162" s="4">
        <v>812371</v>
      </c>
      <c r="E162" s="3">
        <v>810753</v>
      </c>
      <c r="F162" s="3">
        <v>0</v>
      </c>
      <c r="G162" s="3">
        <v>1618</v>
      </c>
      <c r="I162" s="4">
        <v>403792</v>
      </c>
      <c r="J162" s="3">
        <v>0</v>
      </c>
      <c r="K162" s="3">
        <v>403792</v>
      </c>
      <c r="L162" s="3">
        <v>0</v>
      </c>
      <c r="N162" s="4">
        <v>1216163</v>
      </c>
      <c r="O162" s="3">
        <v>810753</v>
      </c>
      <c r="P162" s="3">
        <v>403792</v>
      </c>
      <c r="Q162" s="3">
        <v>1618</v>
      </c>
      <c r="S162" s="4">
        <v>477405</v>
      </c>
      <c r="T162" s="3">
        <v>477405</v>
      </c>
      <c r="U162" s="3">
        <v>0</v>
      </c>
      <c r="V162" s="3">
        <v>0</v>
      </c>
      <c r="X162" s="3">
        <v>280048</v>
      </c>
      <c r="Y162" s="3">
        <v>0</v>
      </c>
      <c r="Z162" s="3">
        <v>280048</v>
      </c>
      <c r="AA162" s="3">
        <v>0</v>
      </c>
      <c r="AC162" s="4">
        <v>757453</v>
      </c>
      <c r="AD162" s="3">
        <v>477405</v>
      </c>
      <c r="AE162" s="3">
        <v>280048</v>
      </c>
      <c r="AF162" s="3">
        <v>0</v>
      </c>
      <c r="AH162" s="4">
        <v>334966</v>
      </c>
      <c r="AI162" s="3">
        <v>333348</v>
      </c>
      <c r="AJ162" s="3">
        <v>0</v>
      </c>
      <c r="AK162" s="3">
        <v>1618</v>
      </c>
      <c r="AM162" s="4">
        <v>123744</v>
      </c>
      <c r="AN162" s="3">
        <v>0</v>
      </c>
      <c r="AO162" s="3">
        <v>123744</v>
      </c>
      <c r="AP162" s="3">
        <v>0</v>
      </c>
      <c r="AR162" s="4">
        <v>458710</v>
      </c>
      <c r="AS162" s="3">
        <v>333348</v>
      </c>
      <c r="AT162" s="3">
        <v>123744</v>
      </c>
      <c r="AU162" s="3">
        <v>1618</v>
      </c>
      <c r="AW162" s="3" t="s">
        <v>134</v>
      </c>
      <c r="AX162" s="94">
        <f>Sources!$H$21</f>
        <v>2017</v>
      </c>
      <c r="AY162" s="94" t="str">
        <f>Sources!$G$21</f>
        <v>LFS</v>
      </c>
      <c r="AZ162" s="94" t="s">
        <v>140</v>
      </c>
    </row>
    <row r="163" spans="2:52" x14ac:dyDescent="0.2">
      <c r="B163" s="3" t="s">
        <v>121</v>
      </c>
      <c r="C163" s="3" t="s">
        <v>11</v>
      </c>
      <c r="D163" s="4">
        <v>584040</v>
      </c>
      <c r="E163" s="3">
        <v>297705</v>
      </c>
      <c r="F163" s="3">
        <v>283925</v>
      </c>
      <c r="G163" s="3">
        <v>2410</v>
      </c>
      <c r="I163" s="4">
        <v>0</v>
      </c>
      <c r="J163" s="3">
        <v>0</v>
      </c>
      <c r="K163" s="3">
        <v>0</v>
      </c>
      <c r="L163" s="3">
        <v>0</v>
      </c>
      <c r="N163" s="4">
        <v>584040</v>
      </c>
      <c r="O163" s="3">
        <v>297705</v>
      </c>
      <c r="P163" s="3">
        <v>283925</v>
      </c>
      <c r="Q163" s="3">
        <v>2410</v>
      </c>
      <c r="S163" s="4">
        <v>172065</v>
      </c>
      <c r="T163" s="3">
        <v>83163</v>
      </c>
      <c r="U163" s="3">
        <v>88902</v>
      </c>
      <c r="V163" s="3">
        <v>0</v>
      </c>
      <c r="X163" s="3">
        <v>0</v>
      </c>
      <c r="Y163" s="3">
        <v>0</v>
      </c>
      <c r="Z163" s="3">
        <v>0</v>
      </c>
      <c r="AA163" s="3">
        <v>0</v>
      </c>
      <c r="AC163" s="4">
        <v>172065</v>
      </c>
      <c r="AD163" s="3">
        <v>83163</v>
      </c>
      <c r="AE163" s="3">
        <v>88902</v>
      </c>
      <c r="AF163" s="3">
        <v>0</v>
      </c>
      <c r="AH163" s="4">
        <v>411975</v>
      </c>
      <c r="AI163" s="3">
        <v>214542</v>
      </c>
      <c r="AJ163" s="3">
        <v>195024</v>
      </c>
      <c r="AK163" s="3">
        <v>2410</v>
      </c>
      <c r="AM163" s="4">
        <v>0</v>
      </c>
      <c r="AN163" s="3">
        <v>0</v>
      </c>
      <c r="AO163" s="3">
        <v>0</v>
      </c>
      <c r="AP163" s="3">
        <v>0</v>
      </c>
      <c r="AR163" s="4">
        <v>411975</v>
      </c>
      <c r="AS163" s="3">
        <v>214542</v>
      </c>
      <c r="AT163" s="3">
        <v>195024</v>
      </c>
      <c r="AU163" s="3">
        <v>2410</v>
      </c>
      <c r="AW163" s="3" t="s">
        <v>134</v>
      </c>
      <c r="AX163" s="94">
        <f>Sources!$H$21</f>
        <v>2017</v>
      </c>
      <c r="AY163" s="94" t="str">
        <f>Sources!$G$21</f>
        <v>LFS</v>
      </c>
      <c r="AZ163" s="94" t="s">
        <v>140</v>
      </c>
    </row>
    <row r="164" spans="2:52" x14ac:dyDescent="0.2">
      <c r="AX164" s="94"/>
      <c r="AY164" s="94"/>
      <c r="AZ164" s="94"/>
    </row>
    <row r="165" spans="2:52" x14ac:dyDescent="0.2">
      <c r="B165" s="3" t="s">
        <v>121</v>
      </c>
      <c r="C165" s="3" t="s">
        <v>1</v>
      </c>
      <c r="D165" s="4">
        <v>4318001</v>
      </c>
      <c r="E165" s="3">
        <v>2687243</v>
      </c>
      <c r="F165" s="3">
        <v>1557242</v>
      </c>
      <c r="G165" s="3">
        <v>73516</v>
      </c>
      <c r="I165" s="4">
        <v>1244856</v>
      </c>
      <c r="J165" s="3">
        <v>5047</v>
      </c>
      <c r="K165" s="3">
        <v>1239809</v>
      </c>
      <c r="L165" s="3">
        <v>0</v>
      </c>
      <c r="N165" s="4">
        <v>5562857</v>
      </c>
      <c r="O165" s="3">
        <v>2692290</v>
      </c>
      <c r="P165" s="3">
        <v>2797051</v>
      </c>
      <c r="Q165" s="3">
        <v>73516</v>
      </c>
      <c r="S165" s="4">
        <v>2860002</v>
      </c>
      <c r="T165" s="3">
        <v>1887607</v>
      </c>
      <c r="U165" s="3">
        <v>946943</v>
      </c>
      <c r="V165" s="3">
        <v>25452</v>
      </c>
      <c r="X165" s="3">
        <v>933983</v>
      </c>
      <c r="Y165" s="3">
        <v>4752</v>
      </c>
      <c r="Z165" s="3">
        <v>929231</v>
      </c>
      <c r="AA165" s="3">
        <v>0</v>
      </c>
      <c r="AC165" s="4">
        <v>3793985</v>
      </c>
      <c r="AD165" s="3">
        <v>1892359</v>
      </c>
      <c r="AE165" s="3">
        <v>1876174</v>
      </c>
      <c r="AF165" s="3">
        <v>25452</v>
      </c>
      <c r="AH165" s="4">
        <v>1457999</v>
      </c>
      <c r="AI165" s="3">
        <v>799636</v>
      </c>
      <c r="AJ165" s="3">
        <v>610299</v>
      </c>
      <c r="AK165" s="3">
        <v>48064</v>
      </c>
      <c r="AM165" s="4">
        <v>310873</v>
      </c>
      <c r="AN165" s="3">
        <v>295</v>
      </c>
      <c r="AO165" s="3">
        <v>310577</v>
      </c>
      <c r="AP165" s="3">
        <v>0</v>
      </c>
      <c r="AR165" s="4">
        <v>1768872</v>
      </c>
      <c r="AS165" s="3">
        <v>799931</v>
      </c>
      <c r="AT165" s="3">
        <v>920876</v>
      </c>
      <c r="AU165" s="3">
        <v>48064</v>
      </c>
      <c r="AW165" s="3" t="s">
        <v>134</v>
      </c>
      <c r="AX165" s="94">
        <f>Sources!$H$21</f>
        <v>2017</v>
      </c>
      <c r="AY165" s="94" t="str">
        <f>Sources!$G$21</f>
        <v>LFS</v>
      </c>
      <c r="AZ165" s="94" t="s">
        <v>141</v>
      </c>
    </row>
    <row r="166" spans="2:52" x14ac:dyDescent="0.2">
      <c r="B166" s="3" t="s">
        <v>121</v>
      </c>
      <c r="C166" s="3" t="s">
        <v>8</v>
      </c>
      <c r="D166" s="4">
        <v>2722791</v>
      </c>
      <c r="E166" s="3">
        <v>1384811</v>
      </c>
      <c r="F166" s="3">
        <v>1269459</v>
      </c>
      <c r="G166" s="3">
        <v>68520</v>
      </c>
      <c r="I166" s="4">
        <v>560777</v>
      </c>
      <c r="J166" s="3">
        <v>5047</v>
      </c>
      <c r="K166" s="3">
        <v>555730</v>
      </c>
      <c r="L166" s="3">
        <v>0</v>
      </c>
      <c r="N166" s="4">
        <v>3283568</v>
      </c>
      <c r="O166" s="3">
        <v>1389858</v>
      </c>
      <c r="P166" s="3">
        <v>1825189</v>
      </c>
      <c r="Q166" s="3">
        <v>68520</v>
      </c>
      <c r="S166" s="4">
        <v>2071765</v>
      </c>
      <c r="T166" s="3">
        <v>1191444</v>
      </c>
      <c r="U166" s="3">
        <v>855061</v>
      </c>
      <c r="V166" s="3">
        <v>25259</v>
      </c>
      <c r="X166" s="3">
        <v>413477</v>
      </c>
      <c r="Y166" s="3">
        <v>4752</v>
      </c>
      <c r="Z166" s="3">
        <v>408725</v>
      </c>
      <c r="AA166" s="3">
        <v>0</v>
      </c>
      <c r="AC166" s="4">
        <v>2485242</v>
      </c>
      <c r="AD166" s="3">
        <v>1196196</v>
      </c>
      <c r="AE166" s="3">
        <v>1263786</v>
      </c>
      <c r="AF166" s="3">
        <v>25259</v>
      </c>
      <c r="AH166" s="4">
        <v>651026</v>
      </c>
      <c r="AI166" s="3">
        <v>193367</v>
      </c>
      <c r="AJ166" s="3">
        <v>414398</v>
      </c>
      <c r="AK166" s="3">
        <v>43261</v>
      </c>
      <c r="AM166" s="4">
        <v>147300</v>
      </c>
      <c r="AN166" s="3">
        <v>295</v>
      </c>
      <c r="AO166" s="3">
        <v>147004</v>
      </c>
      <c r="AP166" s="3">
        <v>0</v>
      </c>
      <c r="AR166" s="4">
        <v>798326</v>
      </c>
      <c r="AS166" s="3">
        <v>193662</v>
      </c>
      <c r="AT166" s="3">
        <v>561402</v>
      </c>
      <c r="AU166" s="3">
        <v>43261</v>
      </c>
      <c r="AW166" s="3" t="s">
        <v>134</v>
      </c>
      <c r="AX166" s="94">
        <f>Sources!$H$21</f>
        <v>2017</v>
      </c>
      <c r="AY166" s="94" t="str">
        <f>Sources!$G$21</f>
        <v>LFS</v>
      </c>
      <c r="AZ166" s="94" t="s">
        <v>141</v>
      </c>
    </row>
    <row r="167" spans="2:52" x14ac:dyDescent="0.2">
      <c r="B167" s="3" t="s">
        <v>121</v>
      </c>
      <c r="C167" s="3" t="s">
        <v>107</v>
      </c>
      <c r="D167" s="4">
        <v>194942</v>
      </c>
      <c r="E167" s="3">
        <v>193974</v>
      </c>
      <c r="F167" s="3">
        <v>0</v>
      </c>
      <c r="G167" s="3">
        <v>968</v>
      </c>
      <c r="I167" s="4">
        <v>284145</v>
      </c>
      <c r="J167" s="3">
        <v>0</v>
      </c>
      <c r="K167" s="3">
        <v>284145</v>
      </c>
      <c r="L167" s="3">
        <v>0</v>
      </c>
      <c r="N167" s="4">
        <v>479087</v>
      </c>
      <c r="O167" s="3">
        <v>193974</v>
      </c>
      <c r="P167" s="3">
        <v>284145</v>
      </c>
      <c r="Q167" s="3">
        <v>968</v>
      </c>
      <c r="S167" s="4">
        <v>135788</v>
      </c>
      <c r="T167" s="3">
        <v>135595</v>
      </c>
      <c r="U167" s="3">
        <v>0</v>
      </c>
      <c r="V167" s="3">
        <v>193</v>
      </c>
      <c r="X167" s="3">
        <v>243438</v>
      </c>
      <c r="Y167" s="3">
        <v>0</v>
      </c>
      <c r="Z167" s="3">
        <v>243438</v>
      </c>
      <c r="AA167" s="3">
        <v>0</v>
      </c>
      <c r="AC167" s="4">
        <v>379226</v>
      </c>
      <c r="AD167" s="3">
        <v>135595</v>
      </c>
      <c r="AE167" s="3">
        <v>243438</v>
      </c>
      <c r="AF167" s="3">
        <v>193</v>
      </c>
      <c r="AH167" s="4">
        <v>59154</v>
      </c>
      <c r="AI167" s="3">
        <v>58379</v>
      </c>
      <c r="AJ167" s="3">
        <v>0</v>
      </c>
      <c r="AK167" s="3">
        <v>775</v>
      </c>
      <c r="AM167" s="4">
        <v>40707</v>
      </c>
      <c r="AN167" s="3">
        <v>0</v>
      </c>
      <c r="AO167" s="3">
        <v>40707</v>
      </c>
      <c r="AP167" s="3">
        <v>0</v>
      </c>
      <c r="AR167" s="4">
        <v>99861</v>
      </c>
      <c r="AS167" s="3">
        <v>58379</v>
      </c>
      <c r="AT167" s="3">
        <v>40707</v>
      </c>
      <c r="AU167" s="3">
        <v>775</v>
      </c>
      <c r="AW167" s="3" t="s">
        <v>134</v>
      </c>
      <c r="AX167" s="94">
        <f>Sources!$H$21</f>
        <v>2017</v>
      </c>
      <c r="AY167" s="94" t="str">
        <f>Sources!$G$21</f>
        <v>LFS</v>
      </c>
      <c r="AZ167" s="94" t="s">
        <v>141</v>
      </c>
    </row>
    <row r="168" spans="2:52" x14ac:dyDescent="0.2">
      <c r="B168" s="3" t="s">
        <v>121</v>
      </c>
      <c r="C168" s="3" t="s">
        <v>10</v>
      </c>
      <c r="D168" s="4">
        <v>816228</v>
      </c>
      <c r="E168" s="3">
        <v>810753</v>
      </c>
      <c r="F168" s="3">
        <v>3857</v>
      </c>
      <c r="G168" s="3">
        <v>1618</v>
      </c>
      <c r="I168" s="4">
        <v>399934</v>
      </c>
      <c r="J168" s="3">
        <v>0</v>
      </c>
      <c r="K168" s="3">
        <v>399934</v>
      </c>
      <c r="L168" s="3">
        <v>0</v>
      </c>
      <c r="N168" s="4">
        <v>1216162</v>
      </c>
      <c r="O168" s="3">
        <v>810753</v>
      </c>
      <c r="P168" s="3">
        <v>403791</v>
      </c>
      <c r="Q168" s="3">
        <v>1618</v>
      </c>
      <c r="S168" s="4">
        <v>480384</v>
      </c>
      <c r="T168" s="3">
        <v>477405</v>
      </c>
      <c r="U168" s="3">
        <v>2980</v>
      </c>
      <c r="V168" s="3">
        <v>0</v>
      </c>
      <c r="X168" s="3">
        <v>277069</v>
      </c>
      <c r="Y168" s="3">
        <v>0</v>
      </c>
      <c r="Z168" s="3">
        <v>277069</v>
      </c>
      <c r="AA168" s="3">
        <v>0</v>
      </c>
      <c r="AC168" s="4">
        <v>757453</v>
      </c>
      <c r="AD168" s="3">
        <v>477405</v>
      </c>
      <c r="AE168" s="3">
        <v>280049</v>
      </c>
      <c r="AF168" s="3">
        <v>0</v>
      </c>
      <c r="AH168" s="4">
        <v>335844</v>
      </c>
      <c r="AI168" s="3">
        <v>333348</v>
      </c>
      <c r="AJ168" s="3">
        <v>878</v>
      </c>
      <c r="AK168" s="3">
        <v>1618</v>
      </c>
      <c r="AM168" s="4">
        <v>122866</v>
      </c>
      <c r="AN168" s="3">
        <v>0</v>
      </c>
      <c r="AO168" s="3">
        <v>122866</v>
      </c>
      <c r="AP168" s="3">
        <v>0</v>
      </c>
      <c r="AR168" s="4">
        <v>458710</v>
      </c>
      <c r="AS168" s="3">
        <v>333348</v>
      </c>
      <c r="AT168" s="3">
        <v>123744</v>
      </c>
      <c r="AU168" s="3">
        <v>1618</v>
      </c>
      <c r="AW168" s="3" t="s">
        <v>134</v>
      </c>
      <c r="AX168" s="94">
        <f>Sources!$H$21</f>
        <v>2017</v>
      </c>
      <c r="AY168" s="94" t="str">
        <f>Sources!$G$21</f>
        <v>LFS</v>
      </c>
      <c r="AZ168" s="94" t="s">
        <v>141</v>
      </c>
    </row>
    <row r="169" spans="2:52" x14ac:dyDescent="0.2">
      <c r="B169" s="3" t="s">
        <v>121</v>
      </c>
      <c r="C169" s="3" t="s">
        <v>11</v>
      </c>
      <c r="D169" s="4">
        <v>584040</v>
      </c>
      <c r="E169" s="3">
        <v>297705</v>
      </c>
      <c r="F169" s="3">
        <v>283925</v>
      </c>
      <c r="G169" s="3">
        <v>2410</v>
      </c>
      <c r="I169" s="4">
        <v>0</v>
      </c>
      <c r="J169" s="3">
        <v>0</v>
      </c>
      <c r="K169" s="3">
        <v>0</v>
      </c>
      <c r="L169" s="3">
        <v>0</v>
      </c>
      <c r="N169" s="4">
        <v>584040</v>
      </c>
      <c r="O169" s="3">
        <v>297705</v>
      </c>
      <c r="P169" s="3">
        <v>283925</v>
      </c>
      <c r="Q169" s="3">
        <v>2410</v>
      </c>
      <c r="S169" s="4">
        <v>172065</v>
      </c>
      <c r="T169" s="3">
        <v>83163</v>
      </c>
      <c r="U169" s="3">
        <v>88902</v>
      </c>
      <c r="V169" s="3">
        <v>0</v>
      </c>
      <c r="X169" s="3">
        <v>0</v>
      </c>
      <c r="Y169" s="3">
        <v>0</v>
      </c>
      <c r="Z169" s="3">
        <v>0</v>
      </c>
      <c r="AA169" s="3">
        <v>0</v>
      </c>
      <c r="AC169" s="4">
        <v>172065</v>
      </c>
      <c r="AD169" s="3">
        <v>83163</v>
      </c>
      <c r="AE169" s="3">
        <v>88902</v>
      </c>
      <c r="AF169" s="3">
        <v>0</v>
      </c>
      <c r="AH169" s="4">
        <v>411975</v>
      </c>
      <c r="AI169" s="3">
        <v>214542</v>
      </c>
      <c r="AJ169" s="3">
        <v>195024</v>
      </c>
      <c r="AK169" s="3">
        <v>2410</v>
      </c>
      <c r="AM169" s="4">
        <v>0</v>
      </c>
      <c r="AN169" s="3">
        <v>0</v>
      </c>
      <c r="AO169" s="3">
        <v>0</v>
      </c>
      <c r="AP169" s="3">
        <v>0</v>
      </c>
      <c r="AR169" s="4">
        <v>411975</v>
      </c>
      <c r="AS169" s="3">
        <v>214542</v>
      </c>
      <c r="AT169" s="3">
        <v>195024</v>
      </c>
      <c r="AU169" s="3">
        <v>2410</v>
      </c>
      <c r="AW169" s="3" t="s">
        <v>134</v>
      </c>
      <c r="AX169" s="94">
        <f>Sources!$H$21</f>
        <v>2017</v>
      </c>
      <c r="AY169" s="94" t="str">
        <f>Sources!$G$21</f>
        <v>LFS</v>
      </c>
      <c r="AZ169" s="94" t="s">
        <v>141</v>
      </c>
    </row>
    <row r="170" spans="2:52" x14ac:dyDescent="0.2">
      <c r="AX170" s="94"/>
      <c r="AY170" s="94"/>
      <c r="AZ170" s="94"/>
    </row>
    <row r="171" spans="2:52" x14ac:dyDescent="0.2">
      <c r="B171" s="3" t="s">
        <v>122</v>
      </c>
      <c r="C171" s="3" t="s">
        <v>1</v>
      </c>
      <c r="D171" s="4">
        <v>2111</v>
      </c>
      <c r="E171" s="3">
        <v>1068</v>
      </c>
      <c r="F171" s="3">
        <v>1041</v>
      </c>
      <c r="G171" s="3">
        <v>2</v>
      </c>
      <c r="I171" s="4">
        <v>2303</v>
      </c>
      <c r="J171" s="3">
        <v>0</v>
      </c>
      <c r="K171" s="3">
        <v>2303</v>
      </c>
      <c r="L171" s="3">
        <v>0</v>
      </c>
      <c r="N171" s="4">
        <v>4414</v>
      </c>
      <c r="O171" s="3">
        <v>1068</v>
      </c>
      <c r="P171" s="3">
        <v>3344</v>
      </c>
      <c r="Q171" s="3">
        <v>2</v>
      </c>
      <c r="S171" s="4">
        <v>1231</v>
      </c>
      <c r="T171" s="3">
        <v>667</v>
      </c>
      <c r="U171" s="3">
        <v>562</v>
      </c>
      <c r="V171" s="3">
        <v>2</v>
      </c>
      <c r="X171" s="3">
        <v>1251</v>
      </c>
      <c r="Y171" s="3">
        <v>0</v>
      </c>
      <c r="Z171" s="3">
        <v>1251</v>
      </c>
      <c r="AA171" s="3">
        <v>0</v>
      </c>
      <c r="AC171" s="4">
        <v>2482</v>
      </c>
      <c r="AD171" s="3">
        <v>667</v>
      </c>
      <c r="AE171" s="3">
        <v>1813</v>
      </c>
      <c r="AF171" s="3">
        <v>2</v>
      </c>
      <c r="AH171" s="4">
        <v>880</v>
      </c>
      <c r="AI171" s="3">
        <v>401</v>
      </c>
      <c r="AJ171" s="3">
        <v>479</v>
      </c>
      <c r="AK171" s="3">
        <v>0</v>
      </c>
      <c r="AM171" s="4">
        <v>1052</v>
      </c>
      <c r="AN171" s="3">
        <v>0</v>
      </c>
      <c r="AO171" s="3">
        <v>1052</v>
      </c>
      <c r="AP171" s="3">
        <v>0</v>
      </c>
      <c r="AR171" s="4">
        <v>1932</v>
      </c>
      <c r="AS171" s="3">
        <v>401</v>
      </c>
      <c r="AT171" s="3">
        <v>1531</v>
      </c>
      <c r="AU171" s="3">
        <v>0</v>
      </c>
      <c r="AW171" s="3" t="s">
        <v>135</v>
      </c>
      <c r="AX171" s="94">
        <f>Sources!$H$20</f>
        <v>2021</v>
      </c>
      <c r="AY171" s="94" t="str">
        <f>Sources!$G$20</f>
        <v>CENSUS</v>
      </c>
      <c r="AZ171" s="94" t="s">
        <v>140</v>
      </c>
    </row>
    <row r="172" spans="2:52" x14ac:dyDescent="0.2">
      <c r="B172" s="3" t="s">
        <v>122</v>
      </c>
      <c r="C172" s="3" t="s">
        <v>8</v>
      </c>
      <c r="D172" s="4">
        <v>1948</v>
      </c>
      <c r="E172" s="3">
        <v>922</v>
      </c>
      <c r="F172" s="3">
        <v>1026</v>
      </c>
      <c r="G172" s="3">
        <v>0</v>
      </c>
      <c r="I172" s="4">
        <v>2149</v>
      </c>
      <c r="J172" s="3">
        <v>0</v>
      </c>
      <c r="K172" s="3">
        <v>2149</v>
      </c>
      <c r="L172" s="3">
        <v>0</v>
      </c>
      <c r="N172" s="4">
        <v>4097</v>
      </c>
      <c r="O172" s="3">
        <v>922</v>
      </c>
      <c r="P172" s="3">
        <v>3175</v>
      </c>
      <c r="Q172" s="3">
        <v>0</v>
      </c>
      <c r="S172" s="4">
        <v>1153</v>
      </c>
      <c r="T172" s="3">
        <v>599</v>
      </c>
      <c r="U172" s="3">
        <v>554</v>
      </c>
      <c r="V172" s="3">
        <v>0</v>
      </c>
      <c r="X172" s="3">
        <v>1155</v>
      </c>
      <c r="Y172" s="3">
        <v>0</v>
      </c>
      <c r="Z172" s="3">
        <v>1155</v>
      </c>
      <c r="AA172" s="3">
        <v>0</v>
      </c>
      <c r="AC172" s="4">
        <v>2308</v>
      </c>
      <c r="AD172" s="3">
        <v>599</v>
      </c>
      <c r="AE172" s="3">
        <v>1709</v>
      </c>
      <c r="AF172" s="3">
        <v>0</v>
      </c>
      <c r="AH172" s="4">
        <v>795</v>
      </c>
      <c r="AI172" s="3">
        <v>323</v>
      </c>
      <c r="AJ172" s="3">
        <v>472</v>
      </c>
      <c r="AK172" s="3">
        <v>0</v>
      </c>
      <c r="AM172" s="4">
        <v>994</v>
      </c>
      <c r="AN172" s="3">
        <v>0</v>
      </c>
      <c r="AO172" s="3">
        <v>994</v>
      </c>
      <c r="AP172" s="3">
        <v>0</v>
      </c>
      <c r="AR172" s="4">
        <v>1789</v>
      </c>
      <c r="AS172" s="3">
        <v>323</v>
      </c>
      <c r="AT172" s="3">
        <v>1466</v>
      </c>
      <c r="AU172" s="3">
        <v>0</v>
      </c>
      <c r="AW172" s="3" t="s">
        <v>135</v>
      </c>
      <c r="AX172" s="94">
        <f>Sources!$H$20</f>
        <v>2021</v>
      </c>
      <c r="AY172" s="94" t="str">
        <f>Sources!$G$20</f>
        <v>CENSUS</v>
      </c>
      <c r="AZ172" s="94" t="s">
        <v>140</v>
      </c>
    </row>
    <row r="173" spans="2:52" x14ac:dyDescent="0.2">
      <c r="B173" s="3" t="s">
        <v>122</v>
      </c>
      <c r="C173" s="3" t="s">
        <v>107</v>
      </c>
      <c r="D173" s="4">
        <v>20</v>
      </c>
      <c r="E173" s="3">
        <v>20</v>
      </c>
      <c r="F173" s="3">
        <v>0</v>
      </c>
      <c r="G173" s="3">
        <v>0</v>
      </c>
      <c r="I173" s="4">
        <v>109</v>
      </c>
      <c r="J173" s="3">
        <v>0</v>
      </c>
      <c r="K173" s="3">
        <v>109</v>
      </c>
      <c r="L173" s="3">
        <v>0</v>
      </c>
      <c r="N173" s="4">
        <v>129</v>
      </c>
      <c r="O173" s="3">
        <v>20</v>
      </c>
      <c r="P173" s="3">
        <v>109</v>
      </c>
      <c r="Q173" s="3">
        <v>0</v>
      </c>
      <c r="S173" s="4">
        <v>13</v>
      </c>
      <c r="T173" s="3">
        <v>13</v>
      </c>
      <c r="U173" s="3">
        <v>0</v>
      </c>
      <c r="V173" s="3">
        <v>0</v>
      </c>
      <c r="X173" s="3">
        <v>73</v>
      </c>
      <c r="Y173" s="3">
        <v>0</v>
      </c>
      <c r="Z173" s="3">
        <v>73</v>
      </c>
      <c r="AA173" s="3">
        <v>0</v>
      </c>
      <c r="AC173" s="4">
        <v>86</v>
      </c>
      <c r="AD173" s="3">
        <v>13</v>
      </c>
      <c r="AE173" s="3">
        <v>73</v>
      </c>
      <c r="AF173" s="3">
        <v>0</v>
      </c>
      <c r="AH173" s="4">
        <v>7</v>
      </c>
      <c r="AI173" s="3">
        <v>7</v>
      </c>
      <c r="AJ173" s="3">
        <v>0</v>
      </c>
      <c r="AK173" s="3">
        <v>0</v>
      </c>
      <c r="AM173" s="4">
        <v>36</v>
      </c>
      <c r="AN173" s="3">
        <v>0</v>
      </c>
      <c r="AO173" s="3">
        <v>36</v>
      </c>
      <c r="AP173" s="3">
        <v>0</v>
      </c>
      <c r="AR173" s="4">
        <v>43</v>
      </c>
      <c r="AS173" s="3">
        <v>7</v>
      </c>
      <c r="AT173" s="3">
        <v>36</v>
      </c>
      <c r="AU173" s="3">
        <v>0</v>
      </c>
      <c r="AW173" s="3" t="s">
        <v>135</v>
      </c>
      <c r="AX173" s="94">
        <f>Sources!$H$20</f>
        <v>2021</v>
      </c>
      <c r="AY173" s="94" t="str">
        <f>Sources!$G$20</f>
        <v>CENSUS</v>
      </c>
      <c r="AZ173" s="94" t="s">
        <v>140</v>
      </c>
    </row>
    <row r="174" spans="2:52" x14ac:dyDescent="0.2">
      <c r="B174" s="3" t="s">
        <v>122</v>
      </c>
      <c r="C174" s="3" t="s">
        <v>10</v>
      </c>
      <c r="D174" s="4">
        <v>73</v>
      </c>
      <c r="E174" s="3">
        <v>71</v>
      </c>
      <c r="F174" s="3">
        <v>0</v>
      </c>
      <c r="G174" s="3">
        <v>2</v>
      </c>
      <c r="I174" s="4">
        <v>45</v>
      </c>
      <c r="J174" s="3">
        <v>0</v>
      </c>
      <c r="K174" s="3">
        <v>45</v>
      </c>
      <c r="L174" s="3">
        <v>0</v>
      </c>
      <c r="N174" s="4">
        <v>118</v>
      </c>
      <c r="O174" s="3">
        <v>71</v>
      </c>
      <c r="P174" s="3">
        <v>45</v>
      </c>
      <c r="Q174" s="3">
        <v>2</v>
      </c>
      <c r="S174" s="4">
        <v>32</v>
      </c>
      <c r="T174" s="3">
        <v>30</v>
      </c>
      <c r="U174" s="3">
        <v>0</v>
      </c>
      <c r="V174" s="3">
        <v>2</v>
      </c>
      <c r="X174" s="3">
        <v>23</v>
      </c>
      <c r="Y174" s="3">
        <v>0</v>
      </c>
      <c r="Z174" s="3">
        <v>23</v>
      </c>
      <c r="AA174" s="3">
        <v>0</v>
      </c>
      <c r="AC174" s="4">
        <v>55</v>
      </c>
      <c r="AD174" s="3">
        <v>30</v>
      </c>
      <c r="AE174" s="3">
        <v>23</v>
      </c>
      <c r="AF174" s="3">
        <v>2</v>
      </c>
      <c r="AH174" s="4">
        <v>41</v>
      </c>
      <c r="AI174" s="3">
        <v>41</v>
      </c>
      <c r="AJ174" s="3">
        <v>0</v>
      </c>
      <c r="AK174" s="3">
        <v>0</v>
      </c>
      <c r="AM174" s="4">
        <v>22</v>
      </c>
      <c r="AN174" s="3">
        <v>0</v>
      </c>
      <c r="AO174" s="3">
        <v>22</v>
      </c>
      <c r="AP174" s="3">
        <v>0</v>
      </c>
      <c r="AR174" s="4">
        <v>63</v>
      </c>
      <c r="AS174" s="3">
        <v>41</v>
      </c>
      <c r="AT174" s="3">
        <v>22</v>
      </c>
      <c r="AU174" s="3">
        <v>0</v>
      </c>
      <c r="AW174" s="3" t="s">
        <v>135</v>
      </c>
      <c r="AX174" s="94">
        <f>Sources!$H$20</f>
        <v>2021</v>
      </c>
      <c r="AY174" s="94" t="str">
        <f>Sources!$G$20</f>
        <v>CENSUS</v>
      </c>
      <c r="AZ174" s="94" t="s">
        <v>140</v>
      </c>
    </row>
    <row r="175" spans="2:52" x14ac:dyDescent="0.2">
      <c r="B175" s="3" t="s">
        <v>122</v>
      </c>
      <c r="C175" s="3" t="s">
        <v>11</v>
      </c>
      <c r="D175" s="4">
        <v>70</v>
      </c>
      <c r="E175" s="3">
        <v>55</v>
      </c>
      <c r="F175" s="3">
        <v>15</v>
      </c>
      <c r="G175" s="3">
        <v>0</v>
      </c>
      <c r="I175" s="4">
        <v>0</v>
      </c>
      <c r="J175" s="3">
        <v>0</v>
      </c>
      <c r="K175" s="3">
        <v>0</v>
      </c>
      <c r="L175" s="3">
        <v>0</v>
      </c>
      <c r="N175" s="4">
        <v>70</v>
      </c>
      <c r="O175" s="3">
        <v>55</v>
      </c>
      <c r="P175" s="3">
        <v>15</v>
      </c>
      <c r="Q175" s="3">
        <v>0</v>
      </c>
      <c r="S175" s="4">
        <v>33</v>
      </c>
      <c r="T175" s="3">
        <v>25</v>
      </c>
      <c r="U175" s="3">
        <v>8</v>
      </c>
      <c r="V175" s="3">
        <v>0</v>
      </c>
      <c r="X175" s="3">
        <v>0</v>
      </c>
      <c r="Y175" s="3">
        <v>0</v>
      </c>
      <c r="Z175" s="3">
        <v>0</v>
      </c>
      <c r="AA175" s="3">
        <v>0</v>
      </c>
      <c r="AC175" s="4">
        <v>33</v>
      </c>
      <c r="AD175" s="3">
        <v>25</v>
      </c>
      <c r="AE175" s="3">
        <v>8</v>
      </c>
      <c r="AF175" s="3">
        <v>0</v>
      </c>
      <c r="AH175" s="4">
        <v>37</v>
      </c>
      <c r="AI175" s="3">
        <v>30</v>
      </c>
      <c r="AJ175" s="3">
        <v>7</v>
      </c>
      <c r="AK175" s="3">
        <v>0</v>
      </c>
      <c r="AM175" s="4">
        <v>0</v>
      </c>
      <c r="AN175" s="3">
        <v>0</v>
      </c>
      <c r="AO175" s="3">
        <v>0</v>
      </c>
      <c r="AP175" s="3">
        <v>0</v>
      </c>
      <c r="AR175" s="4">
        <v>37</v>
      </c>
      <c r="AS175" s="3">
        <v>30</v>
      </c>
      <c r="AT175" s="3">
        <v>7</v>
      </c>
      <c r="AU175" s="3">
        <v>0</v>
      </c>
      <c r="AW175" s="3" t="s">
        <v>135</v>
      </c>
      <c r="AX175" s="94">
        <f>Sources!$H$20</f>
        <v>2021</v>
      </c>
      <c r="AY175" s="94" t="str">
        <f>Sources!$G$20</f>
        <v>CENSUS</v>
      </c>
      <c r="AZ175" s="94" t="s">
        <v>140</v>
      </c>
    </row>
    <row r="176" spans="2:52" x14ac:dyDescent="0.2">
      <c r="AX176" s="94"/>
      <c r="AY176" s="94"/>
      <c r="AZ176" s="94"/>
    </row>
    <row r="177" spans="2:52" x14ac:dyDescent="0.2">
      <c r="B177" s="3" t="s">
        <v>122</v>
      </c>
      <c r="C177" s="3" t="s">
        <v>1</v>
      </c>
      <c r="D177" s="4">
        <v>2111</v>
      </c>
      <c r="E177" s="3">
        <v>1068</v>
      </c>
      <c r="F177" s="3">
        <v>1041</v>
      </c>
      <c r="G177" s="3">
        <v>2</v>
      </c>
      <c r="I177" s="4">
        <v>2303</v>
      </c>
      <c r="J177" s="3">
        <v>0</v>
      </c>
      <c r="K177" s="3">
        <v>2303</v>
      </c>
      <c r="L177" s="3">
        <v>0</v>
      </c>
      <c r="N177" s="4">
        <v>4414</v>
      </c>
      <c r="O177" s="3">
        <v>1068</v>
      </c>
      <c r="P177" s="3">
        <v>3344</v>
      </c>
      <c r="Q177" s="3">
        <v>2</v>
      </c>
      <c r="S177" s="4">
        <v>1231</v>
      </c>
      <c r="T177" s="3">
        <v>667</v>
      </c>
      <c r="U177" s="3">
        <v>562</v>
      </c>
      <c r="V177" s="3">
        <v>2</v>
      </c>
      <c r="X177" s="3">
        <v>1251</v>
      </c>
      <c r="Y177" s="3">
        <v>0</v>
      </c>
      <c r="Z177" s="3">
        <v>1251</v>
      </c>
      <c r="AA177" s="3">
        <v>0</v>
      </c>
      <c r="AC177" s="4">
        <v>2482</v>
      </c>
      <c r="AD177" s="3">
        <v>667</v>
      </c>
      <c r="AE177" s="3">
        <v>1813</v>
      </c>
      <c r="AF177" s="3">
        <v>2</v>
      </c>
      <c r="AH177" s="4">
        <v>880</v>
      </c>
      <c r="AI177" s="3">
        <v>401</v>
      </c>
      <c r="AJ177" s="3">
        <v>479</v>
      </c>
      <c r="AK177" s="3">
        <v>0</v>
      </c>
      <c r="AM177" s="4">
        <v>1052</v>
      </c>
      <c r="AN177" s="3">
        <v>0</v>
      </c>
      <c r="AO177" s="3">
        <v>1052</v>
      </c>
      <c r="AP177" s="3">
        <v>0</v>
      </c>
      <c r="AR177" s="4">
        <v>1932</v>
      </c>
      <c r="AS177" s="3">
        <v>401</v>
      </c>
      <c r="AT177" s="3">
        <v>1531</v>
      </c>
      <c r="AU177" s="3">
        <v>0</v>
      </c>
      <c r="AW177" s="3" t="s">
        <v>135</v>
      </c>
      <c r="AX177" s="94">
        <f>Sources!$H$20</f>
        <v>2021</v>
      </c>
      <c r="AY177" s="94" t="str">
        <f>Sources!$G$20</f>
        <v>CENSUS</v>
      </c>
      <c r="AZ177" s="94" t="s">
        <v>141</v>
      </c>
    </row>
    <row r="178" spans="2:52" x14ac:dyDescent="0.2">
      <c r="B178" s="3" t="s">
        <v>122</v>
      </c>
      <c r="C178" s="3" t="s">
        <v>8</v>
      </c>
      <c r="D178" s="4">
        <v>1948</v>
      </c>
      <c r="E178" s="3">
        <v>922</v>
      </c>
      <c r="F178" s="3">
        <v>1026</v>
      </c>
      <c r="G178" s="3">
        <v>0</v>
      </c>
      <c r="I178" s="4">
        <v>2149</v>
      </c>
      <c r="J178" s="3">
        <v>0</v>
      </c>
      <c r="K178" s="3">
        <v>2149</v>
      </c>
      <c r="L178" s="3">
        <v>0</v>
      </c>
      <c r="N178" s="4">
        <v>4097</v>
      </c>
      <c r="O178" s="3">
        <v>922</v>
      </c>
      <c r="P178" s="3">
        <v>3175</v>
      </c>
      <c r="Q178" s="3">
        <v>0</v>
      </c>
      <c r="S178" s="4">
        <v>1153</v>
      </c>
      <c r="T178" s="3">
        <v>599</v>
      </c>
      <c r="U178" s="3">
        <v>554</v>
      </c>
      <c r="V178" s="3">
        <v>0</v>
      </c>
      <c r="X178" s="3">
        <v>1155</v>
      </c>
      <c r="Y178" s="3">
        <v>0</v>
      </c>
      <c r="Z178" s="3">
        <v>1155</v>
      </c>
      <c r="AA178" s="3">
        <v>0</v>
      </c>
      <c r="AC178" s="4">
        <v>2308</v>
      </c>
      <c r="AD178" s="3">
        <v>599</v>
      </c>
      <c r="AE178" s="3">
        <v>1709</v>
      </c>
      <c r="AF178" s="3">
        <v>0</v>
      </c>
      <c r="AH178" s="4">
        <v>795</v>
      </c>
      <c r="AI178" s="3">
        <v>323</v>
      </c>
      <c r="AJ178" s="3">
        <v>472</v>
      </c>
      <c r="AK178" s="3">
        <v>0</v>
      </c>
      <c r="AM178" s="4">
        <v>994</v>
      </c>
      <c r="AN178" s="3">
        <v>0</v>
      </c>
      <c r="AO178" s="3">
        <v>994</v>
      </c>
      <c r="AP178" s="3">
        <v>0</v>
      </c>
      <c r="AR178" s="4">
        <v>1789</v>
      </c>
      <c r="AS178" s="3">
        <v>323</v>
      </c>
      <c r="AT178" s="3">
        <v>1466</v>
      </c>
      <c r="AU178" s="3">
        <v>0</v>
      </c>
      <c r="AW178" s="3" t="s">
        <v>135</v>
      </c>
      <c r="AX178" s="94">
        <f>Sources!$H$20</f>
        <v>2021</v>
      </c>
      <c r="AY178" s="94" t="str">
        <f>Sources!$G$20</f>
        <v>CENSUS</v>
      </c>
      <c r="AZ178" s="94" t="s">
        <v>141</v>
      </c>
    </row>
    <row r="179" spans="2:52" x14ac:dyDescent="0.2">
      <c r="B179" s="3" t="s">
        <v>122</v>
      </c>
      <c r="C179" s="3" t="s">
        <v>107</v>
      </c>
      <c r="D179" s="4">
        <v>20</v>
      </c>
      <c r="E179" s="3">
        <v>20</v>
      </c>
      <c r="F179" s="3">
        <v>0</v>
      </c>
      <c r="G179" s="3">
        <v>0</v>
      </c>
      <c r="I179" s="4">
        <v>109</v>
      </c>
      <c r="J179" s="3">
        <v>0</v>
      </c>
      <c r="K179" s="3">
        <v>109</v>
      </c>
      <c r="L179" s="3">
        <v>0</v>
      </c>
      <c r="N179" s="4">
        <v>129</v>
      </c>
      <c r="O179" s="3">
        <v>20</v>
      </c>
      <c r="P179" s="3">
        <v>109</v>
      </c>
      <c r="Q179" s="3">
        <v>0</v>
      </c>
      <c r="S179" s="4">
        <v>13</v>
      </c>
      <c r="T179" s="3">
        <v>13</v>
      </c>
      <c r="U179" s="3">
        <v>0</v>
      </c>
      <c r="V179" s="3">
        <v>0</v>
      </c>
      <c r="X179" s="3">
        <v>73</v>
      </c>
      <c r="Y179" s="3">
        <v>0</v>
      </c>
      <c r="Z179" s="3">
        <v>73</v>
      </c>
      <c r="AA179" s="3">
        <v>0</v>
      </c>
      <c r="AC179" s="4">
        <v>86</v>
      </c>
      <c r="AD179" s="3">
        <v>13</v>
      </c>
      <c r="AE179" s="3">
        <v>73</v>
      </c>
      <c r="AF179" s="3">
        <v>0</v>
      </c>
      <c r="AH179" s="4">
        <v>7</v>
      </c>
      <c r="AI179" s="3">
        <v>7</v>
      </c>
      <c r="AJ179" s="3">
        <v>0</v>
      </c>
      <c r="AK179" s="3">
        <v>0</v>
      </c>
      <c r="AM179" s="4">
        <v>36</v>
      </c>
      <c r="AN179" s="3">
        <v>0</v>
      </c>
      <c r="AO179" s="3">
        <v>36</v>
      </c>
      <c r="AP179" s="3">
        <v>0</v>
      </c>
      <c r="AR179" s="4">
        <v>43</v>
      </c>
      <c r="AS179" s="3">
        <v>7</v>
      </c>
      <c r="AT179" s="3">
        <v>36</v>
      </c>
      <c r="AU179" s="3">
        <v>0</v>
      </c>
      <c r="AW179" s="3" t="s">
        <v>135</v>
      </c>
      <c r="AX179" s="94">
        <f>Sources!$H$20</f>
        <v>2021</v>
      </c>
      <c r="AY179" s="94" t="str">
        <f>Sources!$G$20</f>
        <v>CENSUS</v>
      </c>
      <c r="AZ179" s="94" t="s">
        <v>141</v>
      </c>
    </row>
    <row r="180" spans="2:52" x14ac:dyDescent="0.2">
      <c r="B180" s="3" t="s">
        <v>122</v>
      </c>
      <c r="C180" s="3" t="s">
        <v>10</v>
      </c>
      <c r="D180" s="4">
        <v>73</v>
      </c>
      <c r="E180" s="3">
        <v>71</v>
      </c>
      <c r="F180" s="3">
        <v>0</v>
      </c>
      <c r="G180" s="3">
        <v>2</v>
      </c>
      <c r="I180" s="4">
        <v>45</v>
      </c>
      <c r="J180" s="3">
        <v>0</v>
      </c>
      <c r="K180" s="3">
        <v>45</v>
      </c>
      <c r="L180" s="3">
        <v>0</v>
      </c>
      <c r="N180" s="4">
        <v>118</v>
      </c>
      <c r="O180" s="3">
        <v>71</v>
      </c>
      <c r="P180" s="3">
        <v>45</v>
      </c>
      <c r="Q180" s="3">
        <v>2</v>
      </c>
      <c r="S180" s="4">
        <v>32</v>
      </c>
      <c r="T180" s="3">
        <v>30</v>
      </c>
      <c r="U180" s="3">
        <v>0</v>
      </c>
      <c r="V180" s="3">
        <v>2</v>
      </c>
      <c r="X180" s="3">
        <v>23</v>
      </c>
      <c r="Y180" s="3">
        <v>0</v>
      </c>
      <c r="Z180" s="3">
        <v>23</v>
      </c>
      <c r="AA180" s="3">
        <v>0</v>
      </c>
      <c r="AC180" s="4">
        <v>55</v>
      </c>
      <c r="AD180" s="3">
        <v>30</v>
      </c>
      <c r="AE180" s="3">
        <v>23</v>
      </c>
      <c r="AF180" s="3">
        <v>2</v>
      </c>
      <c r="AH180" s="4">
        <v>41</v>
      </c>
      <c r="AI180" s="3">
        <v>41</v>
      </c>
      <c r="AJ180" s="3">
        <v>0</v>
      </c>
      <c r="AK180" s="3">
        <v>0</v>
      </c>
      <c r="AM180" s="4">
        <v>22</v>
      </c>
      <c r="AN180" s="3">
        <v>0</v>
      </c>
      <c r="AO180" s="3">
        <v>22</v>
      </c>
      <c r="AP180" s="3">
        <v>0</v>
      </c>
      <c r="AR180" s="4">
        <v>63</v>
      </c>
      <c r="AS180" s="3">
        <v>41</v>
      </c>
      <c r="AT180" s="3">
        <v>22</v>
      </c>
      <c r="AU180" s="3">
        <v>0</v>
      </c>
      <c r="AW180" s="3" t="s">
        <v>135</v>
      </c>
      <c r="AX180" s="94">
        <f>Sources!$H$20</f>
        <v>2021</v>
      </c>
      <c r="AY180" s="94" t="str">
        <f>Sources!$G$20</f>
        <v>CENSUS</v>
      </c>
      <c r="AZ180" s="94" t="s">
        <v>141</v>
      </c>
    </row>
    <row r="181" spans="2:52" x14ac:dyDescent="0.2">
      <c r="B181" s="3" t="s">
        <v>122</v>
      </c>
      <c r="C181" s="3" t="s">
        <v>11</v>
      </c>
      <c r="D181" s="4">
        <v>70</v>
      </c>
      <c r="E181" s="3">
        <v>55</v>
      </c>
      <c r="F181" s="3">
        <v>15</v>
      </c>
      <c r="G181" s="3">
        <v>0</v>
      </c>
      <c r="I181" s="4">
        <v>0</v>
      </c>
      <c r="J181" s="3">
        <v>0</v>
      </c>
      <c r="K181" s="3">
        <v>0</v>
      </c>
      <c r="L181" s="3">
        <v>0</v>
      </c>
      <c r="N181" s="4">
        <v>70</v>
      </c>
      <c r="O181" s="3">
        <v>55</v>
      </c>
      <c r="P181" s="3">
        <v>15</v>
      </c>
      <c r="Q181" s="3">
        <v>0</v>
      </c>
      <c r="S181" s="4">
        <v>33</v>
      </c>
      <c r="T181" s="3">
        <v>25</v>
      </c>
      <c r="U181" s="3">
        <v>8</v>
      </c>
      <c r="V181" s="3">
        <v>0</v>
      </c>
      <c r="X181" s="3">
        <v>0</v>
      </c>
      <c r="Y181" s="3">
        <v>0</v>
      </c>
      <c r="Z181" s="3">
        <v>0</v>
      </c>
      <c r="AA181" s="3">
        <v>0</v>
      </c>
      <c r="AC181" s="4">
        <v>33</v>
      </c>
      <c r="AD181" s="3">
        <v>25</v>
      </c>
      <c r="AE181" s="3">
        <v>8</v>
      </c>
      <c r="AF181" s="3">
        <v>0</v>
      </c>
      <c r="AH181" s="4">
        <v>37</v>
      </c>
      <c r="AI181" s="3">
        <v>30</v>
      </c>
      <c r="AJ181" s="3">
        <v>7</v>
      </c>
      <c r="AK181" s="3">
        <v>0</v>
      </c>
      <c r="AM181" s="4">
        <v>0</v>
      </c>
      <c r="AN181" s="3">
        <v>0</v>
      </c>
      <c r="AO181" s="3">
        <v>0</v>
      </c>
      <c r="AP181" s="3">
        <v>0</v>
      </c>
      <c r="AR181" s="4">
        <v>37</v>
      </c>
      <c r="AS181" s="3">
        <v>30</v>
      </c>
      <c r="AT181" s="3">
        <v>7</v>
      </c>
      <c r="AU181" s="3">
        <v>0</v>
      </c>
      <c r="AW181" s="3" t="s">
        <v>135</v>
      </c>
      <c r="AX181" s="94">
        <f>Sources!$H$20</f>
        <v>2021</v>
      </c>
      <c r="AY181" s="94" t="str">
        <f>Sources!$G$20</f>
        <v>CENSUS</v>
      </c>
      <c r="AZ181" s="94" t="s">
        <v>141</v>
      </c>
    </row>
    <row r="182" spans="2:52" x14ac:dyDescent="0.2">
      <c r="AX182" s="94"/>
      <c r="AY182" s="94"/>
      <c r="AZ182" s="94"/>
    </row>
    <row r="183" spans="2:52" x14ac:dyDescent="0.2">
      <c r="B183" s="3" t="s">
        <v>123</v>
      </c>
      <c r="C183" s="3" t="s">
        <v>1</v>
      </c>
      <c r="D183" s="4">
        <v>29144436</v>
      </c>
      <c r="E183" s="3">
        <v>21025509</v>
      </c>
      <c r="F183" s="3">
        <v>7357277</v>
      </c>
      <c r="G183" s="3">
        <v>761650</v>
      </c>
      <c r="I183" s="4">
        <v>9636176</v>
      </c>
      <c r="J183" s="3">
        <v>352063</v>
      </c>
      <c r="K183" s="3">
        <v>9183505</v>
      </c>
      <c r="L183" s="3">
        <v>100609</v>
      </c>
      <c r="N183" s="4">
        <v>38780612</v>
      </c>
      <c r="O183" s="3">
        <v>21377572</v>
      </c>
      <c r="P183" s="3">
        <v>16540782</v>
      </c>
      <c r="Q183" s="3">
        <v>862259</v>
      </c>
      <c r="S183" s="4">
        <v>25806891</v>
      </c>
      <c r="T183" s="3">
        <v>18937548</v>
      </c>
      <c r="U183" s="3">
        <v>6580309</v>
      </c>
      <c r="V183" s="3">
        <v>289034</v>
      </c>
      <c r="X183" s="3">
        <v>8495192</v>
      </c>
      <c r="Y183" s="3">
        <v>324617</v>
      </c>
      <c r="Z183" s="3">
        <v>8116158</v>
      </c>
      <c r="AA183" s="3">
        <v>54416</v>
      </c>
      <c r="AC183" s="4">
        <v>34302083</v>
      </c>
      <c r="AD183" s="3">
        <v>19262165</v>
      </c>
      <c r="AE183" s="3">
        <v>14696467</v>
      </c>
      <c r="AF183" s="3">
        <v>343450</v>
      </c>
      <c r="AH183" s="4">
        <v>3337545</v>
      </c>
      <c r="AI183" s="3">
        <v>2087961</v>
      </c>
      <c r="AJ183" s="3">
        <v>776968</v>
      </c>
      <c r="AK183" s="3">
        <v>472616</v>
      </c>
      <c r="AM183" s="4">
        <v>1140984</v>
      </c>
      <c r="AN183" s="3">
        <v>27445</v>
      </c>
      <c r="AO183" s="3">
        <v>1067347</v>
      </c>
      <c r="AP183" s="3">
        <v>46192</v>
      </c>
      <c r="AR183" s="4">
        <v>4478529</v>
      </c>
      <c r="AS183" s="3">
        <v>2115406</v>
      </c>
      <c r="AT183" s="3">
        <v>1844315</v>
      </c>
      <c r="AU183" s="3">
        <v>518808</v>
      </c>
      <c r="AW183" s="3" t="s">
        <v>134</v>
      </c>
      <c r="AX183" s="94">
        <f>Sources!$H$23</f>
        <v>2021</v>
      </c>
      <c r="AY183" s="94" t="str">
        <f>Sources!$G$23</f>
        <v>LFS</v>
      </c>
      <c r="AZ183" s="94" t="s">
        <v>140</v>
      </c>
    </row>
    <row r="184" spans="2:52" x14ac:dyDescent="0.2">
      <c r="B184" s="3" t="s">
        <v>123</v>
      </c>
      <c r="C184" s="3" t="s">
        <v>8</v>
      </c>
      <c r="D184" s="4">
        <v>17447655</v>
      </c>
      <c r="E184" s="3">
        <v>10109274</v>
      </c>
      <c r="F184" s="3">
        <v>6627937</v>
      </c>
      <c r="G184" s="3">
        <v>710443</v>
      </c>
      <c r="I184" s="4">
        <v>6595051</v>
      </c>
      <c r="J184" s="3">
        <v>352063</v>
      </c>
      <c r="K184" s="3">
        <v>6142380</v>
      </c>
      <c r="L184" s="3">
        <v>100609</v>
      </c>
      <c r="N184" s="4">
        <v>24042706</v>
      </c>
      <c r="O184" s="3">
        <v>10461337</v>
      </c>
      <c r="P184" s="3">
        <v>12770317</v>
      </c>
      <c r="Q184" s="3">
        <v>811052</v>
      </c>
      <c r="S184" s="4">
        <v>15598759</v>
      </c>
      <c r="T184" s="3">
        <v>9345782</v>
      </c>
      <c r="U184" s="3">
        <v>5980503</v>
      </c>
      <c r="V184" s="3">
        <v>272474</v>
      </c>
      <c r="X184" s="3">
        <v>5521631</v>
      </c>
      <c r="Y184" s="3">
        <v>324617</v>
      </c>
      <c r="Z184" s="3">
        <v>5142598</v>
      </c>
      <c r="AA184" s="3">
        <v>54416</v>
      </c>
      <c r="AC184" s="4">
        <v>21120390</v>
      </c>
      <c r="AD184" s="3">
        <v>9670399</v>
      </c>
      <c r="AE184" s="3">
        <v>11123101</v>
      </c>
      <c r="AF184" s="3">
        <v>326890</v>
      </c>
      <c r="AH184" s="4">
        <v>1848896</v>
      </c>
      <c r="AI184" s="3">
        <v>763492</v>
      </c>
      <c r="AJ184" s="3">
        <v>647434</v>
      </c>
      <c r="AK184" s="3">
        <v>437970</v>
      </c>
      <c r="AM184" s="4">
        <v>1073420</v>
      </c>
      <c r="AN184" s="3">
        <v>27445</v>
      </c>
      <c r="AO184" s="3">
        <v>999782</v>
      </c>
      <c r="AP184" s="3">
        <v>46192</v>
      </c>
      <c r="AR184" s="4">
        <v>2922316</v>
      </c>
      <c r="AS184" s="3">
        <v>790937</v>
      </c>
      <c r="AT184" s="3">
        <v>1647216</v>
      </c>
      <c r="AU184" s="3">
        <v>484162</v>
      </c>
      <c r="AW184" s="3" t="s">
        <v>134</v>
      </c>
      <c r="AX184" s="94">
        <f>Sources!$H$23</f>
        <v>2021</v>
      </c>
      <c r="AY184" s="94" t="str">
        <f>Sources!$G$23</f>
        <v>LFS</v>
      </c>
      <c r="AZ184" s="94" t="s">
        <v>140</v>
      </c>
    </row>
    <row r="185" spans="2:52" x14ac:dyDescent="0.2">
      <c r="B185" s="3" t="s">
        <v>123</v>
      </c>
      <c r="C185" s="3" t="s">
        <v>107</v>
      </c>
      <c r="D185" s="4">
        <v>236851</v>
      </c>
      <c r="E185" s="3">
        <v>236851</v>
      </c>
      <c r="F185" s="3">
        <v>0</v>
      </c>
      <c r="G185" s="3">
        <v>0</v>
      </c>
      <c r="I185" s="4">
        <v>660984</v>
      </c>
      <c r="J185" s="3">
        <v>0</v>
      </c>
      <c r="K185" s="3">
        <v>660984</v>
      </c>
      <c r="L185" s="3">
        <v>0</v>
      </c>
      <c r="N185" s="4">
        <v>897835</v>
      </c>
      <c r="O185" s="3">
        <v>236851</v>
      </c>
      <c r="P185" s="3">
        <v>660984</v>
      </c>
      <c r="Q185" s="3">
        <v>0</v>
      </c>
      <c r="S185" s="4">
        <v>234913</v>
      </c>
      <c r="T185" s="3">
        <v>234913</v>
      </c>
      <c r="U185" s="3">
        <v>0</v>
      </c>
      <c r="V185" s="3">
        <v>0</v>
      </c>
      <c r="X185" s="3">
        <v>649994</v>
      </c>
      <c r="Y185" s="3">
        <v>0</v>
      </c>
      <c r="Z185" s="3">
        <v>649994</v>
      </c>
      <c r="AA185" s="3">
        <v>0</v>
      </c>
      <c r="AC185" s="4">
        <v>884907</v>
      </c>
      <c r="AD185" s="3">
        <v>234913</v>
      </c>
      <c r="AE185" s="3">
        <v>649994</v>
      </c>
      <c r="AF185" s="3">
        <v>0</v>
      </c>
      <c r="AH185" s="4">
        <v>1938</v>
      </c>
      <c r="AI185" s="3">
        <v>1938</v>
      </c>
      <c r="AJ185" s="3">
        <v>0</v>
      </c>
      <c r="AK185" s="3">
        <v>0</v>
      </c>
      <c r="AM185" s="4">
        <v>10989</v>
      </c>
      <c r="AN185" s="3">
        <v>0</v>
      </c>
      <c r="AO185" s="3">
        <v>10989</v>
      </c>
      <c r="AP185" s="3">
        <v>0</v>
      </c>
      <c r="AR185" s="4">
        <v>12927</v>
      </c>
      <c r="AS185" s="3">
        <v>1938</v>
      </c>
      <c r="AT185" s="3">
        <v>10989</v>
      </c>
      <c r="AU185" s="3">
        <v>0</v>
      </c>
      <c r="AW185" s="3" t="s">
        <v>134</v>
      </c>
      <c r="AX185" s="94">
        <f>Sources!$H$23</f>
        <v>2021</v>
      </c>
      <c r="AY185" s="94" t="str">
        <f>Sources!$G$23</f>
        <v>LFS</v>
      </c>
      <c r="AZ185" s="94" t="s">
        <v>140</v>
      </c>
    </row>
    <row r="186" spans="2:52" x14ac:dyDescent="0.2">
      <c r="B186" s="3" t="s">
        <v>123</v>
      </c>
      <c r="C186" s="3" t="s">
        <v>10</v>
      </c>
      <c r="D186" s="4">
        <v>9206288</v>
      </c>
      <c r="E186" s="3">
        <v>9168099</v>
      </c>
      <c r="F186" s="3">
        <v>450</v>
      </c>
      <c r="G186" s="3">
        <v>37739</v>
      </c>
      <c r="I186" s="4">
        <v>2380141</v>
      </c>
      <c r="J186" s="3">
        <v>0</v>
      </c>
      <c r="K186" s="3">
        <v>2380141</v>
      </c>
      <c r="L186" s="3">
        <v>0</v>
      </c>
      <c r="N186" s="4">
        <v>11586429</v>
      </c>
      <c r="O186" s="3">
        <v>9168099</v>
      </c>
      <c r="P186" s="3">
        <v>2380591</v>
      </c>
      <c r="Q186" s="3">
        <v>37739</v>
      </c>
      <c r="S186" s="4">
        <v>8212488</v>
      </c>
      <c r="T186" s="3">
        <v>8196827</v>
      </c>
      <c r="U186" s="3">
        <v>450</v>
      </c>
      <c r="V186" s="3">
        <v>15211</v>
      </c>
      <c r="X186" s="3">
        <v>2323566</v>
      </c>
      <c r="Y186" s="3">
        <v>0</v>
      </c>
      <c r="Z186" s="3">
        <v>2323566</v>
      </c>
      <c r="AA186" s="3">
        <v>0</v>
      </c>
      <c r="AC186" s="4">
        <v>10536054</v>
      </c>
      <c r="AD186" s="3">
        <v>8196827</v>
      </c>
      <c r="AE186" s="3">
        <v>2324016</v>
      </c>
      <c r="AF186" s="3">
        <v>15211</v>
      </c>
      <c r="AH186" s="4">
        <v>993799</v>
      </c>
      <c r="AI186" s="3">
        <v>971271</v>
      </c>
      <c r="AJ186" s="3">
        <v>0</v>
      </c>
      <c r="AK186" s="3">
        <v>22528</v>
      </c>
      <c r="AM186" s="4">
        <v>56575</v>
      </c>
      <c r="AN186" s="3">
        <v>0</v>
      </c>
      <c r="AO186" s="3">
        <v>56575</v>
      </c>
      <c r="AP186" s="3">
        <v>0</v>
      </c>
      <c r="AR186" s="4">
        <v>1050374</v>
      </c>
      <c r="AS186" s="3">
        <v>971271</v>
      </c>
      <c r="AT186" s="3">
        <v>56575</v>
      </c>
      <c r="AU186" s="3">
        <v>22528</v>
      </c>
      <c r="AW186" s="3" t="s">
        <v>134</v>
      </c>
      <c r="AX186" s="94">
        <f>Sources!$H$23</f>
        <v>2021</v>
      </c>
      <c r="AY186" s="94" t="str">
        <f>Sources!$G$23</f>
        <v>LFS</v>
      </c>
      <c r="AZ186" s="94" t="s">
        <v>140</v>
      </c>
    </row>
    <row r="187" spans="2:52" x14ac:dyDescent="0.2">
      <c r="B187" s="3" t="s">
        <v>123</v>
      </c>
      <c r="C187" s="3" t="s">
        <v>11</v>
      </c>
      <c r="D187" s="4">
        <v>2253642</v>
      </c>
      <c r="E187" s="3">
        <v>1511285</v>
      </c>
      <c r="F187" s="3">
        <v>728890</v>
      </c>
      <c r="G187" s="3">
        <v>13468</v>
      </c>
      <c r="I187" s="4">
        <v>0</v>
      </c>
      <c r="J187" s="3">
        <v>0</v>
      </c>
      <c r="K187" s="3">
        <v>0</v>
      </c>
      <c r="L187" s="3">
        <v>0</v>
      </c>
      <c r="N187" s="4">
        <v>2253642</v>
      </c>
      <c r="O187" s="3">
        <v>1511285</v>
      </c>
      <c r="P187" s="3">
        <v>728890</v>
      </c>
      <c r="Q187" s="3">
        <v>13468</v>
      </c>
      <c r="S187" s="4">
        <v>1760730</v>
      </c>
      <c r="T187" s="3">
        <v>1160026</v>
      </c>
      <c r="U187" s="3">
        <v>599356</v>
      </c>
      <c r="V187" s="3">
        <v>1349</v>
      </c>
      <c r="X187" s="3">
        <v>0</v>
      </c>
      <c r="Y187" s="3">
        <v>0</v>
      </c>
      <c r="Z187" s="3">
        <v>0</v>
      </c>
      <c r="AA187" s="3">
        <v>0</v>
      </c>
      <c r="AC187" s="4">
        <v>1760730</v>
      </c>
      <c r="AD187" s="3">
        <v>1160026</v>
      </c>
      <c r="AE187" s="3">
        <v>599356</v>
      </c>
      <c r="AF187" s="3">
        <v>1349</v>
      </c>
      <c r="AH187" s="4">
        <v>492912</v>
      </c>
      <c r="AI187" s="3">
        <v>351259</v>
      </c>
      <c r="AJ187" s="3">
        <v>129534</v>
      </c>
      <c r="AK187" s="3">
        <v>12119</v>
      </c>
      <c r="AM187" s="4">
        <v>0</v>
      </c>
      <c r="AN187" s="3">
        <v>0</v>
      </c>
      <c r="AO187" s="3">
        <v>0</v>
      </c>
      <c r="AP187" s="3">
        <v>0</v>
      </c>
      <c r="AR187" s="4">
        <v>492912</v>
      </c>
      <c r="AS187" s="3">
        <v>351259</v>
      </c>
      <c r="AT187" s="3">
        <v>129534</v>
      </c>
      <c r="AU187" s="3">
        <v>12119</v>
      </c>
      <c r="AW187" s="3" t="s">
        <v>134</v>
      </c>
      <c r="AX187" s="94">
        <f>Sources!$H$23</f>
        <v>2021</v>
      </c>
      <c r="AY187" s="94" t="str">
        <f>Sources!$G$23</f>
        <v>LFS</v>
      </c>
      <c r="AZ187" s="94" t="s">
        <v>140</v>
      </c>
    </row>
    <row r="188" spans="2:52" x14ac:dyDescent="0.2">
      <c r="AX188" s="94"/>
      <c r="AY188" s="94"/>
      <c r="AZ188" s="94"/>
    </row>
    <row r="189" spans="2:52" x14ac:dyDescent="0.2">
      <c r="B189" s="3" t="s">
        <v>124</v>
      </c>
      <c r="C189" s="3" t="s">
        <v>1</v>
      </c>
      <c r="D189" s="4">
        <v>3387093</v>
      </c>
      <c r="E189" s="3">
        <v>2438723</v>
      </c>
      <c r="F189" s="3">
        <v>556985</v>
      </c>
      <c r="G189" s="3">
        <v>391385</v>
      </c>
      <c r="I189" s="4">
        <v>2442321</v>
      </c>
      <c r="J189" s="3">
        <v>22763</v>
      </c>
      <c r="K189" s="3">
        <v>2401191</v>
      </c>
      <c r="L189" s="3">
        <v>18367</v>
      </c>
      <c r="N189" s="4">
        <v>5829414</v>
      </c>
      <c r="O189" s="3">
        <v>2461486</v>
      </c>
      <c r="P189" s="3">
        <v>2958176</v>
      </c>
      <c r="Q189" s="3">
        <v>409752</v>
      </c>
      <c r="S189" s="4">
        <v>2477646</v>
      </c>
      <c r="T189" s="3">
        <v>1837788</v>
      </c>
      <c r="U189" s="3">
        <v>347311</v>
      </c>
      <c r="V189" s="3">
        <v>292548</v>
      </c>
      <c r="X189" s="3">
        <v>1490877</v>
      </c>
      <c r="Y189" s="3">
        <v>12942</v>
      </c>
      <c r="Z189" s="3">
        <v>1465400</v>
      </c>
      <c r="AA189" s="3">
        <v>12534</v>
      </c>
      <c r="AC189" s="4">
        <v>3968523</v>
      </c>
      <c r="AD189" s="3">
        <v>1850730</v>
      </c>
      <c r="AE189" s="3">
        <v>1812711</v>
      </c>
      <c r="AF189" s="3">
        <v>305082</v>
      </c>
      <c r="AH189" s="4">
        <v>909447</v>
      </c>
      <c r="AI189" s="3">
        <v>600935</v>
      </c>
      <c r="AJ189" s="3">
        <v>209675</v>
      </c>
      <c r="AK189" s="3">
        <v>98837</v>
      </c>
      <c r="AM189" s="4">
        <v>951444</v>
      </c>
      <c r="AN189" s="3">
        <v>9821</v>
      </c>
      <c r="AO189" s="3">
        <v>935790</v>
      </c>
      <c r="AP189" s="3">
        <v>5833</v>
      </c>
      <c r="AR189" s="4">
        <v>1860891</v>
      </c>
      <c r="AS189" s="3">
        <v>610756</v>
      </c>
      <c r="AT189" s="3">
        <v>1145465</v>
      </c>
      <c r="AU189" s="3">
        <v>104670</v>
      </c>
      <c r="AW189" s="3" t="s">
        <v>134</v>
      </c>
      <c r="AX189" s="94">
        <f>Sources!$H$27</f>
        <v>2022</v>
      </c>
      <c r="AY189" s="94" t="str">
        <f>Sources!$G$27</f>
        <v>LFS</v>
      </c>
      <c r="AZ189" s="94" t="s">
        <v>140</v>
      </c>
    </row>
    <row r="190" spans="2:52" x14ac:dyDescent="0.2">
      <c r="B190" s="3" t="s">
        <v>124</v>
      </c>
      <c r="C190" s="3" t="s">
        <v>8</v>
      </c>
      <c r="D190" s="4">
        <v>1778851</v>
      </c>
      <c r="E190" s="3">
        <v>1000833</v>
      </c>
      <c r="F190" s="3">
        <v>512819</v>
      </c>
      <c r="G190" s="3">
        <v>265199</v>
      </c>
      <c r="I190" s="4">
        <v>2157203</v>
      </c>
      <c r="J190" s="3">
        <v>22763</v>
      </c>
      <c r="K190" s="3">
        <v>2116072</v>
      </c>
      <c r="L190" s="3">
        <v>18367</v>
      </c>
      <c r="N190" s="4">
        <v>3936054</v>
      </c>
      <c r="O190" s="3">
        <v>1023596</v>
      </c>
      <c r="P190" s="3">
        <v>2628891</v>
      </c>
      <c r="Q190" s="3">
        <v>283566</v>
      </c>
      <c r="S190" s="4">
        <v>1372291</v>
      </c>
      <c r="T190" s="3">
        <v>844665</v>
      </c>
      <c r="U190" s="3">
        <v>331328</v>
      </c>
      <c r="V190" s="3">
        <v>196298</v>
      </c>
      <c r="X190" s="3">
        <v>1251963</v>
      </c>
      <c r="Y190" s="3">
        <v>12942</v>
      </c>
      <c r="Z190" s="3">
        <v>1226486</v>
      </c>
      <c r="AA190" s="3">
        <v>12534</v>
      </c>
      <c r="AC190" s="4">
        <v>2624254</v>
      </c>
      <c r="AD190" s="3">
        <v>857607</v>
      </c>
      <c r="AE190" s="3">
        <v>1557814</v>
      </c>
      <c r="AF190" s="3">
        <v>208832</v>
      </c>
      <c r="AH190" s="4">
        <v>406560</v>
      </c>
      <c r="AI190" s="3">
        <v>156168</v>
      </c>
      <c r="AJ190" s="3">
        <v>181491</v>
      </c>
      <c r="AK190" s="3">
        <v>68901</v>
      </c>
      <c r="AM190" s="4">
        <v>905240</v>
      </c>
      <c r="AN190" s="3">
        <v>9821</v>
      </c>
      <c r="AO190" s="3">
        <v>889586</v>
      </c>
      <c r="AP190" s="3">
        <v>5833</v>
      </c>
      <c r="AR190" s="4">
        <v>1311800</v>
      </c>
      <c r="AS190" s="3">
        <v>165989</v>
      </c>
      <c r="AT190" s="3">
        <v>1071077</v>
      </c>
      <c r="AU190" s="3">
        <v>74734</v>
      </c>
      <c r="AW190" s="3" t="s">
        <v>134</v>
      </c>
      <c r="AX190" s="94">
        <f>Sources!$H$27</f>
        <v>2022</v>
      </c>
      <c r="AY190" s="94" t="str">
        <f>Sources!$G$27</f>
        <v>LFS</v>
      </c>
      <c r="AZ190" s="94" t="s">
        <v>140</v>
      </c>
    </row>
    <row r="191" spans="2:52" x14ac:dyDescent="0.2">
      <c r="B191" s="3" t="s">
        <v>124</v>
      </c>
      <c r="C191" s="3" t="s">
        <v>107</v>
      </c>
      <c r="D191" s="4">
        <v>91099</v>
      </c>
      <c r="E191" s="3">
        <v>82580</v>
      </c>
      <c r="F191" s="3">
        <v>0</v>
      </c>
      <c r="G191" s="3">
        <v>8520</v>
      </c>
      <c r="I191" s="4">
        <v>80341</v>
      </c>
      <c r="J191" s="3">
        <v>0</v>
      </c>
      <c r="K191" s="3">
        <v>80341</v>
      </c>
      <c r="L191" s="3">
        <v>0</v>
      </c>
      <c r="N191" s="4">
        <v>171440</v>
      </c>
      <c r="O191" s="3">
        <v>82580</v>
      </c>
      <c r="P191" s="3">
        <v>80341</v>
      </c>
      <c r="Q191" s="3">
        <v>8520</v>
      </c>
      <c r="S191" s="4">
        <v>78910</v>
      </c>
      <c r="T191" s="3">
        <v>71722</v>
      </c>
      <c r="U191" s="3">
        <v>0</v>
      </c>
      <c r="V191" s="3">
        <v>7188</v>
      </c>
      <c r="X191" s="3">
        <v>76274</v>
      </c>
      <c r="Y191" s="3">
        <v>0</v>
      </c>
      <c r="Z191" s="3">
        <v>76274</v>
      </c>
      <c r="AA191" s="3">
        <v>0</v>
      </c>
      <c r="AC191" s="4">
        <v>155184</v>
      </c>
      <c r="AD191" s="3">
        <v>71722</v>
      </c>
      <c r="AE191" s="3">
        <v>76274</v>
      </c>
      <c r="AF191" s="3">
        <v>7188</v>
      </c>
      <c r="AH191" s="4">
        <v>12189</v>
      </c>
      <c r="AI191" s="3">
        <v>10857</v>
      </c>
      <c r="AJ191" s="3">
        <v>0</v>
      </c>
      <c r="AK191" s="3">
        <v>1331</v>
      </c>
      <c r="AM191" s="4">
        <v>4067</v>
      </c>
      <c r="AN191" s="3">
        <v>0</v>
      </c>
      <c r="AO191" s="3">
        <v>4067</v>
      </c>
      <c r="AP191" s="3">
        <v>0</v>
      </c>
      <c r="AR191" s="4">
        <v>16256</v>
      </c>
      <c r="AS191" s="3">
        <v>10857</v>
      </c>
      <c r="AT191" s="3">
        <v>4067</v>
      </c>
      <c r="AU191" s="3">
        <v>1331</v>
      </c>
      <c r="AW191" s="3" t="s">
        <v>134</v>
      </c>
      <c r="AX191" s="94">
        <f>Sources!$H$27</f>
        <v>2022</v>
      </c>
      <c r="AY191" s="94" t="str">
        <f>Sources!$G$27</f>
        <v>LFS</v>
      </c>
      <c r="AZ191" s="94" t="s">
        <v>140</v>
      </c>
    </row>
    <row r="192" spans="2:52" x14ac:dyDescent="0.2">
      <c r="B192" s="3" t="s">
        <v>124</v>
      </c>
      <c r="C192" s="3" t="s">
        <v>10</v>
      </c>
      <c r="D192" s="4">
        <v>1337152</v>
      </c>
      <c r="E192" s="3">
        <v>1228564</v>
      </c>
      <c r="F192" s="3">
        <v>0</v>
      </c>
      <c r="G192" s="3">
        <v>108588</v>
      </c>
      <c r="I192" s="4">
        <v>204777</v>
      </c>
      <c r="J192" s="3">
        <v>0</v>
      </c>
      <c r="K192" s="3">
        <v>204777</v>
      </c>
      <c r="L192" s="3">
        <v>0</v>
      </c>
      <c r="N192" s="4">
        <v>1541929</v>
      </c>
      <c r="O192" s="3">
        <v>1228564</v>
      </c>
      <c r="P192" s="3">
        <v>204777</v>
      </c>
      <c r="Q192" s="3">
        <v>108588</v>
      </c>
      <c r="S192" s="4">
        <v>970552</v>
      </c>
      <c r="T192" s="3">
        <v>884188</v>
      </c>
      <c r="U192" s="3">
        <v>0</v>
      </c>
      <c r="V192" s="3">
        <v>86364</v>
      </c>
      <c r="X192" s="3">
        <v>162640</v>
      </c>
      <c r="Y192" s="3">
        <v>0</v>
      </c>
      <c r="Z192" s="3">
        <v>162640</v>
      </c>
      <c r="AA192" s="3">
        <v>0</v>
      </c>
      <c r="AC192" s="4">
        <v>1133192</v>
      </c>
      <c r="AD192" s="3">
        <v>884188</v>
      </c>
      <c r="AE192" s="3">
        <v>162640</v>
      </c>
      <c r="AF192" s="3">
        <v>86364</v>
      </c>
      <c r="AH192" s="4">
        <v>366600</v>
      </c>
      <c r="AI192" s="3">
        <v>344376</v>
      </c>
      <c r="AJ192" s="3">
        <v>0</v>
      </c>
      <c r="AK192" s="3">
        <v>22224</v>
      </c>
      <c r="AM192" s="4">
        <v>42137</v>
      </c>
      <c r="AN192" s="3">
        <v>0</v>
      </c>
      <c r="AO192" s="3">
        <v>42137</v>
      </c>
      <c r="AP192" s="3">
        <v>0</v>
      </c>
      <c r="AR192" s="4">
        <v>408737</v>
      </c>
      <c r="AS192" s="3">
        <v>344376</v>
      </c>
      <c r="AT192" s="3">
        <v>42137</v>
      </c>
      <c r="AU192" s="3">
        <v>22224</v>
      </c>
      <c r="AW192" s="3" t="s">
        <v>134</v>
      </c>
      <c r="AX192" s="94">
        <f>Sources!$H$27</f>
        <v>2022</v>
      </c>
      <c r="AY192" s="94" t="str">
        <f>Sources!$G$27</f>
        <v>LFS</v>
      </c>
      <c r="AZ192" s="94" t="s">
        <v>140</v>
      </c>
    </row>
    <row r="193" spans="2:52" x14ac:dyDescent="0.2">
      <c r="B193" s="3" t="s">
        <v>124</v>
      </c>
      <c r="C193" s="3" t="s">
        <v>11</v>
      </c>
      <c r="D193" s="4">
        <v>179991</v>
      </c>
      <c r="E193" s="3">
        <v>126746</v>
      </c>
      <c r="F193" s="3">
        <v>44166</v>
      </c>
      <c r="G193" s="3">
        <v>9078</v>
      </c>
      <c r="I193" s="4">
        <v>0</v>
      </c>
      <c r="J193" s="3">
        <v>0</v>
      </c>
      <c r="K193" s="3">
        <v>0</v>
      </c>
      <c r="L193" s="3">
        <v>0</v>
      </c>
      <c r="N193" s="4">
        <v>179991</v>
      </c>
      <c r="O193" s="3">
        <v>126746</v>
      </c>
      <c r="P193" s="3">
        <v>44166</v>
      </c>
      <c r="Q193" s="3">
        <v>9078</v>
      </c>
      <c r="S193" s="4">
        <v>55893</v>
      </c>
      <c r="T193" s="3">
        <v>37213</v>
      </c>
      <c r="U193" s="3">
        <v>15983</v>
      </c>
      <c r="V193" s="3">
        <v>2697</v>
      </c>
      <c r="X193" s="3">
        <v>0</v>
      </c>
      <c r="Y193" s="3">
        <v>0</v>
      </c>
      <c r="Z193" s="3">
        <v>0</v>
      </c>
      <c r="AA193" s="3">
        <v>0</v>
      </c>
      <c r="AC193" s="4">
        <v>55893</v>
      </c>
      <c r="AD193" s="3">
        <v>37213</v>
      </c>
      <c r="AE193" s="3">
        <v>15983</v>
      </c>
      <c r="AF193" s="3">
        <v>2697</v>
      </c>
      <c r="AH193" s="4">
        <v>124097</v>
      </c>
      <c r="AI193" s="3">
        <v>89533</v>
      </c>
      <c r="AJ193" s="3">
        <v>28183</v>
      </c>
      <c r="AK193" s="3">
        <v>6381</v>
      </c>
      <c r="AM193" s="4">
        <v>0</v>
      </c>
      <c r="AN193" s="3">
        <v>0</v>
      </c>
      <c r="AO193" s="3">
        <v>0</v>
      </c>
      <c r="AP193" s="3">
        <v>0</v>
      </c>
      <c r="AR193" s="4">
        <v>124097</v>
      </c>
      <c r="AS193" s="3">
        <v>89533</v>
      </c>
      <c r="AT193" s="3">
        <v>28183</v>
      </c>
      <c r="AU193" s="3">
        <v>6381</v>
      </c>
      <c r="AW193" s="3" t="s">
        <v>134</v>
      </c>
      <c r="AX193" s="94">
        <f>Sources!$H$27</f>
        <v>2022</v>
      </c>
      <c r="AY193" s="94" t="str">
        <f>Sources!$G$27</f>
        <v>LFS</v>
      </c>
      <c r="AZ193" s="94" t="s">
        <v>140</v>
      </c>
    </row>
    <row r="194" spans="2:52" x14ac:dyDescent="0.2">
      <c r="AX194" s="94"/>
      <c r="AY194" s="94"/>
      <c r="AZ194" s="94"/>
    </row>
    <row r="195" spans="2:52" x14ac:dyDescent="0.2">
      <c r="B195" s="3" t="s">
        <v>125</v>
      </c>
      <c r="C195" s="3" t="s">
        <v>1</v>
      </c>
      <c r="D195" s="4">
        <v>13246650</v>
      </c>
      <c r="E195" s="3">
        <v>7389683</v>
      </c>
      <c r="F195" s="3">
        <v>5707877</v>
      </c>
      <c r="G195" s="3">
        <v>149090</v>
      </c>
      <c r="I195" s="4">
        <v>12255002</v>
      </c>
      <c r="J195" s="3">
        <v>318827</v>
      </c>
      <c r="K195" s="3">
        <v>11893675</v>
      </c>
      <c r="L195" s="3">
        <v>42500</v>
      </c>
      <c r="N195" s="4">
        <v>25501652</v>
      </c>
      <c r="O195" s="3">
        <v>7708510</v>
      </c>
      <c r="P195" s="3">
        <v>17601552</v>
      </c>
      <c r="Q195" s="3">
        <v>191590</v>
      </c>
      <c r="S195" s="4">
        <v>6849810</v>
      </c>
      <c r="T195" s="3">
        <v>3865946</v>
      </c>
      <c r="U195" s="3">
        <v>2961143</v>
      </c>
      <c r="V195" s="3">
        <v>22721</v>
      </c>
      <c r="X195" s="3">
        <v>6577865</v>
      </c>
      <c r="Y195" s="3">
        <v>176091</v>
      </c>
      <c r="Z195" s="3">
        <v>6389700</v>
      </c>
      <c r="AA195" s="3">
        <v>12073</v>
      </c>
      <c r="AC195" s="4">
        <v>13427675</v>
      </c>
      <c r="AD195" s="3">
        <v>4042037</v>
      </c>
      <c r="AE195" s="3">
        <v>9350843</v>
      </c>
      <c r="AF195" s="3">
        <v>34794</v>
      </c>
      <c r="AH195" s="4">
        <v>6396841</v>
      </c>
      <c r="AI195" s="3">
        <v>3523737</v>
      </c>
      <c r="AJ195" s="3">
        <v>2746735</v>
      </c>
      <c r="AK195" s="3">
        <v>126369</v>
      </c>
      <c r="AM195" s="4">
        <v>5677137</v>
      </c>
      <c r="AN195" s="3">
        <v>142736</v>
      </c>
      <c r="AO195" s="3">
        <v>5503975</v>
      </c>
      <c r="AP195" s="3">
        <v>30426</v>
      </c>
      <c r="AR195" s="4">
        <v>12073978</v>
      </c>
      <c r="AS195" s="3">
        <v>3666473</v>
      </c>
      <c r="AT195" s="3">
        <v>8250710</v>
      </c>
      <c r="AU195" s="3">
        <v>156795</v>
      </c>
      <c r="AW195" s="3" t="s">
        <v>136</v>
      </c>
      <c r="AX195" s="94">
        <f>Sources!$H$28</f>
        <v>2018</v>
      </c>
      <c r="AY195" s="94" t="str">
        <f>Sources!$G$28</f>
        <v>IES</v>
      </c>
      <c r="AZ195" s="94" t="s">
        <v>140</v>
      </c>
    </row>
    <row r="196" spans="2:52" x14ac:dyDescent="0.2">
      <c r="B196" s="3" t="s">
        <v>125</v>
      </c>
      <c r="C196" s="3" t="s">
        <v>8</v>
      </c>
      <c r="D196" s="4">
        <v>6741092</v>
      </c>
      <c r="E196" s="3">
        <v>1966253</v>
      </c>
      <c r="F196" s="3">
        <v>4626221</v>
      </c>
      <c r="G196" s="3">
        <v>148619</v>
      </c>
      <c r="I196" s="4">
        <v>9725512</v>
      </c>
      <c r="J196" s="3">
        <v>318827</v>
      </c>
      <c r="K196" s="3">
        <v>9364185</v>
      </c>
      <c r="L196" s="3">
        <v>42500</v>
      </c>
      <c r="N196" s="4">
        <v>16466604</v>
      </c>
      <c r="O196" s="3">
        <v>2285080</v>
      </c>
      <c r="P196" s="3">
        <v>13990406</v>
      </c>
      <c r="Q196" s="3">
        <v>191119</v>
      </c>
      <c r="S196" s="4">
        <v>3872345</v>
      </c>
      <c r="T196" s="3">
        <v>1307657</v>
      </c>
      <c r="U196" s="3">
        <v>2541968</v>
      </c>
      <c r="V196" s="3">
        <v>22721</v>
      </c>
      <c r="X196" s="3">
        <v>5036596</v>
      </c>
      <c r="Y196" s="3">
        <v>176091</v>
      </c>
      <c r="Z196" s="3">
        <v>4848431</v>
      </c>
      <c r="AA196" s="3">
        <v>12073</v>
      </c>
      <c r="AC196" s="4">
        <v>8908941</v>
      </c>
      <c r="AD196" s="3">
        <v>1483748</v>
      </c>
      <c r="AE196" s="3">
        <v>7390399</v>
      </c>
      <c r="AF196" s="3">
        <v>34794</v>
      </c>
      <c r="AH196" s="4">
        <v>2868747</v>
      </c>
      <c r="AI196" s="3">
        <v>658596</v>
      </c>
      <c r="AJ196" s="3">
        <v>2084253</v>
      </c>
      <c r="AK196" s="3">
        <v>125898</v>
      </c>
      <c r="AM196" s="4">
        <v>4688916</v>
      </c>
      <c r="AN196" s="3">
        <v>142736</v>
      </c>
      <c r="AO196" s="3">
        <v>4515754</v>
      </c>
      <c r="AP196" s="3">
        <v>30426</v>
      </c>
      <c r="AR196" s="4">
        <v>7557663</v>
      </c>
      <c r="AS196" s="3">
        <v>801332</v>
      </c>
      <c r="AT196" s="3">
        <v>6600007</v>
      </c>
      <c r="AU196" s="3">
        <v>156324</v>
      </c>
      <c r="AW196" s="3" t="s">
        <v>136</v>
      </c>
      <c r="AX196" s="94">
        <f>Sources!$H$28</f>
        <v>2018</v>
      </c>
      <c r="AY196" s="94" t="str">
        <f>Sources!$G$28</f>
        <v>IES</v>
      </c>
      <c r="AZ196" s="94" t="s">
        <v>140</v>
      </c>
    </row>
    <row r="197" spans="2:52" x14ac:dyDescent="0.2">
      <c r="B197" s="3" t="s">
        <v>125</v>
      </c>
      <c r="C197" s="3" t="s">
        <v>107</v>
      </c>
      <c r="D197" s="4">
        <v>238665</v>
      </c>
      <c r="E197" s="3">
        <v>238665</v>
      </c>
      <c r="F197" s="3">
        <v>0</v>
      </c>
      <c r="G197" s="3">
        <v>0</v>
      </c>
      <c r="I197" s="4">
        <v>632719</v>
      </c>
      <c r="J197" s="3">
        <v>0</v>
      </c>
      <c r="K197" s="3">
        <v>632719</v>
      </c>
      <c r="L197" s="3">
        <v>0</v>
      </c>
      <c r="N197" s="4">
        <v>871384</v>
      </c>
      <c r="O197" s="3">
        <v>238665</v>
      </c>
      <c r="P197" s="3">
        <v>632719</v>
      </c>
      <c r="Q197" s="3">
        <v>0</v>
      </c>
      <c r="S197" s="4">
        <v>187609</v>
      </c>
      <c r="T197" s="3">
        <v>187609</v>
      </c>
      <c r="U197" s="3">
        <v>0</v>
      </c>
      <c r="V197" s="3">
        <v>0</v>
      </c>
      <c r="X197" s="3">
        <v>490258</v>
      </c>
      <c r="Y197" s="3">
        <v>0</v>
      </c>
      <c r="Z197" s="3">
        <v>490258</v>
      </c>
      <c r="AA197" s="3">
        <v>0</v>
      </c>
      <c r="AC197" s="4">
        <v>677867</v>
      </c>
      <c r="AD197" s="3">
        <v>187609</v>
      </c>
      <c r="AE197" s="3">
        <v>490258</v>
      </c>
      <c r="AF197" s="3">
        <v>0</v>
      </c>
      <c r="AH197" s="4">
        <v>51056</v>
      </c>
      <c r="AI197" s="3">
        <v>51056</v>
      </c>
      <c r="AJ197" s="3">
        <v>0</v>
      </c>
      <c r="AK197" s="3">
        <v>0</v>
      </c>
      <c r="AM197" s="4">
        <v>142460</v>
      </c>
      <c r="AN197" s="3">
        <v>0</v>
      </c>
      <c r="AO197" s="3">
        <v>142460</v>
      </c>
      <c r="AP197" s="3">
        <v>0</v>
      </c>
      <c r="AR197" s="4">
        <v>193516</v>
      </c>
      <c r="AS197" s="3">
        <v>51056</v>
      </c>
      <c r="AT197" s="3">
        <v>142460</v>
      </c>
      <c r="AU197" s="3">
        <v>0</v>
      </c>
      <c r="AW197" s="3" t="s">
        <v>136</v>
      </c>
      <c r="AX197" s="94">
        <f>Sources!$H$28</f>
        <v>2018</v>
      </c>
      <c r="AY197" s="94" t="str">
        <f>Sources!$G$28</f>
        <v>IES</v>
      </c>
      <c r="AZ197" s="94" t="s">
        <v>140</v>
      </c>
    </row>
    <row r="198" spans="2:52" x14ac:dyDescent="0.2">
      <c r="B198" s="3" t="s">
        <v>125</v>
      </c>
      <c r="C198" s="3" t="s">
        <v>10</v>
      </c>
      <c r="D198" s="4">
        <v>3877369</v>
      </c>
      <c r="E198" s="3">
        <v>3876898</v>
      </c>
      <c r="F198" s="3">
        <v>0</v>
      </c>
      <c r="G198" s="3">
        <v>471</v>
      </c>
      <c r="I198" s="4">
        <v>1896772</v>
      </c>
      <c r="J198" s="3">
        <v>0</v>
      </c>
      <c r="K198" s="3">
        <v>1896772</v>
      </c>
      <c r="L198" s="3">
        <v>0</v>
      </c>
      <c r="N198" s="4">
        <v>5774141</v>
      </c>
      <c r="O198" s="3">
        <v>3876898</v>
      </c>
      <c r="P198" s="3">
        <v>1896772</v>
      </c>
      <c r="Q198" s="3">
        <v>471</v>
      </c>
      <c r="S198" s="4">
        <v>1808303</v>
      </c>
      <c r="T198" s="3">
        <v>1808303</v>
      </c>
      <c r="U198" s="3">
        <v>0</v>
      </c>
      <c r="V198" s="3">
        <v>0</v>
      </c>
      <c r="X198" s="3">
        <v>1051011</v>
      </c>
      <c r="Y198" s="3">
        <v>0</v>
      </c>
      <c r="Z198" s="3">
        <v>1051011</v>
      </c>
      <c r="AA198" s="3">
        <v>0</v>
      </c>
      <c r="AC198" s="4">
        <v>2859314</v>
      </c>
      <c r="AD198" s="3">
        <v>1808303</v>
      </c>
      <c r="AE198" s="3">
        <v>1051011</v>
      </c>
      <c r="AF198" s="3">
        <v>0</v>
      </c>
      <c r="AH198" s="4">
        <v>2069066</v>
      </c>
      <c r="AI198" s="3">
        <v>2068595</v>
      </c>
      <c r="AJ198" s="3">
        <v>0</v>
      </c>
      <c r="AK198" s="3">
        <v>471</v>
      </c>
      <c r="AM198" s="4">
        <v>845761</v>
      </c>
      <c r="AN198" s="3">
        <v>0</v>
      </c>
      <c r="AO198" s="3">
        <v>845761</v>
      </c>
      <c r="AP198" s="3">
        <v>0</v>
      </c>
      <c r="AR198" s="4">
        <v>2914827</v>
      </c>
      <c r="AS198" s="3">
        <v>2068595</v>
      </c>
      <c r="AT198" s="3">
        <v>845761</v>
      </c>
      <c r="AU198" s="3">
        <v>471</v>
      </c>
      <c r="AW198" s="3" t="s">
        <v>136</v>
      </c>
      <c r="AX198" s="94">
        <f>Sources!$H$28</f>
        <v>2018</v>
      </c>
      <c r="AY198" s="94" t="str">
        <f>Sources!$G$28</f>
        <v>IES</v>
      </c>
      <c r="AZ198" s="94" t="s">
        <v>140</v>
      </c>
    </row>
    <row r="199" spans="2:52" x14ac:dyDescent="0.2">
      <c r="B199" s="3" t="s">
        <v>125</v>
      </c>
      <c r="C199" s="3" t="s">
        <v>11</v>
      </c>
      <c r="D199" s="4">
        <v>2389524</v>
      </c>
      <c r="E199" s="3">
        <v>1307867</v>
      </c>
      <c r="F199" s="3">
        <v>1081657</v>
      </c>
      <c r="G199" s="3">
        <v>0</v>
      </c>
      <c r="I199" s="4">
        <v>0</v>
      </c>
      <c r="J199" s="3">
        <v>0</v>
      </c>
      <c r="K199" s="3">
        <v>0</v>
      </c>
      <c r="L199" s="3">
        <v>0</v>
      </c>
      <c r="N199" s="4">
        <v>2389524</v>
      </c>
      <c r="O199" s="3">
        <v>1307867</v>
      </c>
      <c r="P199" s="3">
        <v>1081657</v>
      </c>
      <c r="Q199" s="3">
        <v>0</v>
      </c>
      <c r="S199" s="4">
        <v>981552</v>
      </c>
      <c r="T199" s="3">
        <v>562377</v>
      </c>
      <c r="U199" s="3">
        <v>419175</v>
      </c>
      <c r="V199" s="3">
        <v>0</v>
      </c>
      <c r="X199" s="3">
        <v>0</v>
      </c>
      <c r="Y199" s="3">
        <v>0</v>
      </c>
      <c r="Z199" s="3">
        <v>0</v>
      </c>
      <c r="AA199" s="3">
        <v>0</v>
      </c>
      <c r="AC199" s="4">
        <v>981552</v>
      </c>
      <c r="AD199" s="3">
        <v>562377</v>
      </c>
      <c r="AE199" s="3">
        <v>419175</v>
      </c>
      <c r="AF199" s="3">
        <v>0</v>
      </c>
      <c r="AH199" s="4">
        <v>1407971</v>
      </c>
      <c r="AI199" s="3">
        <v>745490</v>
      </c>
      <c r="AJ199" s="3">
        <v>662482</v>
      </c>
      <c r="AK199" s="3">
        <v>0</v>
      </c>
      <c r="AM199" s="4">
        <v>0</v>
      </c>
      <c r="AN199" s="3">
        <v>0</v>
      </c>
      <c r="AO199" s="3">
        <v>0</v>
      </c>
      <c r="AP199" s="3">
        <v>0</v>
      </c>
      <c r="AR199" s="4">
        <v>1407971</v>
      </c>
      <c r="AS199" s="3">
        <v>745490</v>
      </c>
      <c r="AT199" s="3">
        <v>662482</v>
      </c>
      <c r="AU199" s="3">
        <v>0</v>
      </c>
      <c r="AW199" s="3" t="s">
        <v>136</v>
      </c>
      <c r="AX199" s="94">
        <f>Sources!$H$28</f>
        <v>2018</v>
      </c>
      <c r="AY199" s="94" t="str">
        <f>Sources!$G$28</f>
        <v>IES</v>
      </c>
      <c r="AZ199" s="94" t="s">
        <v>140</v>
      </c>
    </row>
    <row r="200" spans="2:52" x14ac:dyDescent="0.2">
      <c r="AX200" s="94"/>
      <c r="AY200" s="94"/>
      <c r="AZ200" s="94"/>
    </row>
    <row r="201" spans="2:52" x14ac:dyDescent="0.2">
      <c r="B201" s="3" t="s">
        <v>126</v>
      </c>
      <c r="C201" s="3" t="s">
        <v>1</v>
      </c>
      <c r="D201" s="4">
        <v>119956</v>
      </c>
      <c r="E201" s="3">
        <v>65349</v>
      </c>
      <c r="F201" s="3">
        <v>47777</v>
      </c>
      <c r="G201" s="3">
        <v>6829</v>
      </c>
      <c r="I201" s="4">
        <v>50148</v>
      </c>
      <c r="J201" s="3">
        <v>716</v>
      </c>
      <c r="K201" s="3">
        <v>49366</v>
      </c>
      <c r="L201" s="3">
        <v>66</v>
      </c>
      <c r="N201" s="4">
        <v>170104</v>
      </c>
      <c r="O201" s="3">
        <v>66065</v>
      </c>
      <c r="P201" s="3">
        <v>97143</v>
      </c>
      <c r="Q201" s="3">
        <v>6895</v>
      </c>
      <c r="S201" s="4">
        <v>74900</v>
      </c>
      <c r="T201" s="3">
        <v>35309</v>
      </c>
      <c r="U201" s="3">
        <v>35256</v>
      </c>
      <c r="V201" s="3">
        <v>4335</v>
      </c>
      <c r="X201" s="3">
        <v>32443</v>
      </c>
      <c r="Y201" s="3">
        <v>441</v>
      </c>
      <c r="Z201" s="3">
        <v>31974</v>
      </c>
      <c r="AA201" s="3">
        <v>28</v>
      </c>
      <c r="AC201" s="4">
        <v>107343</v>
      </c>
      <c r="AD201" s="3">
        <v>35750</v>
      </c>
      <c r="AE201" s="3">
        <v>67230</v>
      </c>
      <c r="AF201" s="3">
        <v>4363</v>
      </c>
      <c r="AH201" s="4">
        <v>45056</v>
      </c>
      <c r="AI201" s="3">
        <v>30040</v>
      </c>
      <c r="AJ201" s="3">
        <v>12521</v>
      </c>
      <c r="AK201" s="3">
        <v>2494</v>
      </c>
      <c r="AM201" s="4">
        <v>17705</v>
      </c>
      <c r="AN201" s="3">
        <v>275</v>
      </c>
      <c r="AO201" s="3">
        <v>17392</v>
      </c>
      <c r="AP201" s="3">
        <v>38</v>
      </c>
      <c r="AR201" s="4">
        <v>62761</v>
      </c>
      <c r="AS201" s="3">
        <v>30315</v>
      </c>
      <c r="AT201" s="3">
        <v>29913</v>
      </c>
      <c r="AU201" s="3">
        <v>2532</v>
      </c>
      <c r="AW201" s="3" t="s">
        <v>134</v>
      </c>
      <c r="AX201" s="94">
        <f>Sources!$H$29</f>
        <v>2021</v>
      </c>
      <c r="AY201" s="94" t="str">
        <f>Sources!$G$29</f>
        <v>LFS</v>
      </c>
      <c r="AZ201" s="94" t="s">
        <v>140</v>
      </c>
    </row>
    <row r="202" spans="2:52" x14ac:dyDescent="0.2">
      <c r="B202" s="3" t="s">
        <v>126</v>
      </c>
      <c r="C202" s="3" t="s">
        <v>8</v>
      </c>
      <c r="D202" s="4">
        <v>63396</v>
      </c>
      <c r="E202" s="3">
        <v>14666</v>
      </c>
      <c r="F202" s="3">
        <v>47266</v>
      </c>
      <c r="G202" s="3">
        <v>1464</v>
      </c>
      <c r="I202" s="4">
        <v>43770</v>
      </c>
      <c r="J202" s="3">
        <v>716</v>
      </c>
      <c r="K202" s="3">
        <v>42988</v>
      </c>
      <c r="L202" s="3">
        <v>66</v>
      </c>
      <c r="N202" s="4">
        <v>107166</v>
      </c>
      <c r="O202" s="3">
        <v>15382</v>
      </c>
      <c r="P202" s="3">
        <v>90254</v>
      </c>
      <c r="Q202" s="3">
        <v>1530</v>
      </c>
      <c r="S202" s="4">
        <v>49265</v>
      </c>
      <c r="T202" s="3">
        <v>13297</v>
      </c>
      <c r="U202" s="3">
        <v>35054</v>
      </c>
      <c r="V202" s="3">
        <v>914</v>
      </c>
      <c r="X202" s="3">
        <v>29932</v>
      </c>
      <c r="Y202" s="3">
        <v>441</v>
      </c>
      <c r="Z202" s="3">
        <v>29463</v>
      </c>
      <c r="AA202" s="3">
        <v>28</v>
      </c>
      <c r="AC202" s="4">
        <v>79197</v>
      </c>
      <c r="AD202" s="3">
        <v>13738</v>
      </c>
      <c r="AE202" s="3">
        <v>64517</v>
      </c>
      <c r="AF202" s="3">
        <v>942</v>
      </c>
      <c r="AH202" s="4">
        <v>14131</v>
      </c>
      <c r="AI202" s="3">
        <v>1369</v>
      </c>
      <c r="AJ202" s="3">
        <v>12213</v>
      </c>
      <c r="AK202" s="3">
        <v>550</v>
      </c>
      <c r="AM202" s="4">
        <v>13838</v>
      </c>
      <c r="AN202" s="3">
        <v>275</v>
      </c>
      <c r="AO202" s="3">
        <v>13525</v>
      </c>
      <c r="AP202" s="3">
        <v>38</v>
      </c>
      <c r="AR202" s="4">
        <v>27969</v>
      </c>
      <c r="AS202" s="3">
        <v>1644</v>
      </c>
      <c r="AT202" s="3">
        <v>25738</v>
      </c>
      <c r="AU202" s="3">
        <v>588</v>
      </c>
      <c r="AW202" s="3" t="s">
        <v>134</v>
      </c>
      <c r="AX202" s="94">
        <f>Sources!$H$29</f>
        <v>2021</v>
      </c>
      <c r="AY202" s="94" t="str">
        <f>Sources!$G$29</f>
        <v>LFS</v>
      </c>
      <c r="AZ202" s="94" t="s">
        <v>140</v>
      </c>
    </row>
    <row r="203" spans="2:52" x14ac:dyDescent="0.2">
      <c r="B203" s="3" t="s">
        <v>126</v>
      </c>
      <c r="C203" s="3" t="s">
        <v>107</v>
      </c>
      <c r="D203" s="4">
        <v>1002</v>
      </c>
      <c r="E203" s="3">
        <v>685</v>
      </c>
      <c r="F203" s="3">
        <v>0</v>
      </c>
      <c r="G203" s="3">
        <v>317</v>
      </c>
      <c r="I203" s="4">
        <v>877</v>
      </c>
      <c r="J203" s="3">
        <v>0</v>
      </c>
      <c r="K203" s="3">
        <v>877</v>
      </c>
      <c r="L203" s="3">
        <v>0</v>
      </c>
      <c r="N203" s="4">
        <v>1879</v>
      </c>
      <c r="O203" s="3">
        <v>685</v>
      </c>
      <c r="P203" s="3">
        <v>877</v>
      </c>
      <c r="Q203" s="3">
        <v>317</v>
      </c>
      <c r="S203" s="4">
        <v>619</v>
      </c>
      <c r="T203" s="3">
        <v>461</v>
      </c>
      <c r="U203" s="3">
        <v>0</v>
      </c>
      <c r="V203" s="3">
        <v>158</v>
      </c>
      <c r="X203" s="3">
        <v>672</v>
      </c>
      <c r="Y203" s="3">
        <v>0</v>
      </c>
      <c r="Z203" s="3">
        <v>672</v>
      </c>
      <c r="AA203" s="3">
        <v>0</v>
      </c>
      <c r="AC203" s="4">
        <v>1291</v>
      </c>
      <c r="AD203" s="3">
        <v>461</v>
      </c>
      <c r="AE203" s="3">
        <v>672</v>
      </c>
      <c r="AF203" s="3">
        <v>158</v>
      </c>
      <c r="AH203" s="4">
        <v>383</v>
      </c>
      <c r="AI203" s="3">
        <v>224</v>
      </c>
      <c r="AJ203" s="3">
        <v>0</v>
      </c>
      <c r="AK203" s="3">
        <v>159</v>
      </c>
      <c r="AM203" s="4">
        <v>205</v>
      </c>
      <c r="AN203" s="3">
        <v>0</v>
      </c>
      <c r="AO203" s="3">
        <v>205</v>
      </c>
      <c r="AP203" s="3">
        <v>0</v>
      </c>
      <c r="AR203" s="4">
        <v>588</v>
      </c>
      <c r="AS203" s="3">
        <v>224</v>
      </c>
      <c r="AT203" s="3">
        <v>205</v>
      </c>
      <c r="AU203" s="3">
        <v>159</v>
      </c>
      <c r="AW203" s="3" t="s">
        <v>134</v>
      </c>
      <c r="AX203" s="94">
        <f>Sources!$H$29</f>
        <v>2021</v>
      </c>
      <c r="AY203" s="94" t="str">
        <f>Sources!$G$29</f>
        <v>LFS</v>
      </c>
      <c r="AZ203" s="94" t="s">
        <v>140</v>
      </c>
    </row>
    <row r="204" spans="2:52" x14ac:dyDescent="0.2">
      <c r="B204" s="3" t="s">
        <v>126</v>
      </c>
      <c r="C204" s="3" t="s">
        <v>10</v>
      </c>
      <c r="D204" s="4">
        <v>45558</v>
      </c>
      <c r="E204" s="3">
        <v>42018</v>
      </c>
      <c r="F204" s="3">
        <v>0</v>
      </c>
      <c r="G204" s="3">
        <v>3539</v>
      </c>
      <c r="I204" s="4">
        <v>5501</v>
      </c>
      <c r="J204" s="3">
        <v>0</v>
      </c>
      <c r="K204" s="3">
        <v>5501</v>
      </c>
      <c r="L204" s="3">
        <v>0</v>
      </c>
      <c r="N204" s="4">
        <v>51059</v>
      </c>
      <c r="O204" s="3">
        <v>42018</v>
      </c>
      <c r="P204" s="3">
        <v>5501</v>
      </c>
      <c r="Q204" s="3">
        <v>3539</v>
      </c>
      <c r="S204" s="4">
        <v>19902</v>
      </c>
      <c r="T204" s="3">
        <v>17597</v>
      </c>
      <c r="U204" s="3">
        <v>0</v>
      </c>
      <c r="V204" s="3">
        <v>2305</v>
      </c>
      <c r="X204" s="3">
        <v>1839</v>
      </c>
      <c r="Y204" s="3">
        <v>0</v>
      </c>
      <c r="Z204" s="3">
        <v>1839</v>
      </c>
      <c r="AA204" s="3">
        <v>0</v>
      </c>
      <c r="AC204" s="4">
        <v>21741</v>
      </c>
      <c r="AD204" s="3">
        <v>17597</v>
      </c>
      <c r="AE204" s="3">
        <v>1839</v>
      </c>
      <c r="AF204" s="3">
        <v>2305</v>
      </c>
      <c r="AH204" s="4">
        <v>25656</v>
      </c>
      <c r="AI204" s="3">
        <v>24422</v>
      </c>
      <c r="AJ204" s="3">
        <v>0</v>
      </c>
      <c r="AK204" s="3">
        <v>1234</v>
      </c>
      <c r="AM204" s="4">
        <v>3663</v>
      </c>
      <c r="AN204" s="3">
        <v>0</v>
      </c>
      <c r="AO204" s="3">
        <v>3663</v>
      </c>
      <c r="AP204" s="3">
        <v>0</v>
      </c>
      <c r="AR204" s="4">
        <v>29319</v>
      </c>
      <c r="AS204" s="3">
        <v>24422</v>
      </c>
      <c r="AT204" s="3">
        <v>3663</v>
      </c>
      <c r="AU204" s="3">
        <v>1234</v>
      </c>
      <c r="AW204" s="3" t="s">
        <v>134</v>
      </c>
      <c r="AX204" s="94">
        <f>Sources!$H$29</f>
        <v>2021</v>
      </c>
      <c r="AY204" s="94" t="str">
        <f>Sources!$G$29</f>
        <v>LFS</v>
      </c>
      <c r="AZ204" s="94" t="s">
        <v>140</v>
      </c>
    </row>
    <row r="205" spans="2:52" x14ac:dyDescent="0.2">
      <c r="B205" s="3" t="s">
        <v>126</v>
      </c>
      <c r="C205" s="3" t="s">
        <v>11</v>
      </c>
      <c r="D205" s="4">
        <v>10000</v>
      </c>
      <c r="E205" s="3">
        <v>7980</v>
      </c>
      <c r="F205" s="3">
        <v>511</v>
      </c>
      <c r="G205" s="3">
        <v>1509</v>
      </c>
      <c r="I205" s="4">
        <v>0</v>
      </c>
      <c r="J205" s="3">
        <v>0</v>
      </c>
      <c r="K205" s="3">
        <v>0</v>
      </c>
      <c r="L205" s="3">
        <v>0</v>
      </c>
      <c r="N205" s="4">
        <v>10000</v>
      </c>
      <c r="O205" s="3">
        <v>7980</v>
      </c>
      <c r="P205" s="3">
        <v>511</v>
      </c>
      <c r="Q205" s="3">
        <v>1509</v>
      </c>
      <c r="S205" s="4">
        <v>5114</v>
      </c>
      <c r="T205" s="3">
        <v>3954</v>
      </c>
      <c r="U205" s="3">
        <v>202</v>
      </c>
      <c r="V205" s="3">
        <v>957</v>
      </c>
      <c r="X205" s="3">
        <v>0</v>
      </c>
      <c r="Y205" s="3">
        <v>0</v>
      </c>
      <c r="Z205" s="3">
        <v>0</v>
      </c>
      <c r="AA205" s="3">
        <v>0</v>
      </c>
      <c r="AC205" s="4">
        <v>5114</v>
      </c>
      <c r="AD205" s="3">
        <v>3954</v>
      </c>
      <c r="AE205" s="3">
        <v>202</v>
      </c>
      <c r="AF205" s="3">
        <v>957</v>
      </c>
      <c r="AH205" s="4">
        <v>4886</v>
      </c>
      <c r="AI205" s="3">
        <v>4026</v>
      </c>
      <c r="AJ205" s="3">
        <v>309</v>
      </c>
      <c r="AK205" s="3">
        <v>551</v>
      </c>
      <c r="AM205" s="4">
        <v>0</v>
      </c>
      <c r="AN205" s="3">
        <v>0</v>
      </c>
      <c r="AO205" s="3">
        <v>0</v>
      </c>
      <c r="AP205" s="3">
        <v>0</v>
      </c>
      <c r="AR205" s="4">
        <v>4886</v>
      </c>
      <c r="AS205" s="3">
        <v>4026</v>
      </c>
      <c r="AT205" s="3">
        <v>309</v>
      </c>
      <c r="AU205" s="3">
        <v>551</v>
      </c>
      <c r="AW205" s="3" t="s">
        <v>134</v>
      </c>
      <c r="AX205" s="94">
        <f>Sources!$H$29</f>
        <v>2021</v>
      </c>
      <c r="AY205" s="94" t="str">
        <f>Sources!$G$29</f>
        <v>LFS</v>
      </c>
      <c r="AZ205" s="94" t="s">
        <v>140</v>
      </c>
    </row>
    <row r="206" spans="2:52" x14ac:dyDescent="0.2">
      <c r="AX206" s="94"/>
      <c r="AY206" s="94"/>
      <c r="AZ206" s="94"/>
    </row>
    <row r="207" spans="2:52" x14ac:dyDescent="0.2">
      <c r="B207" s="3" t="s">
        <v>126</v>
      </c>
      <c r="C207" s="3" t="s">
        <v>1</v>
      </c>
      <c r="D207" s="4">
        <v>121208</v>
      </c>
      <c r="E207" s="3">
        <v>66427</v>
      </c>
      <c r="F207" s="3">
        <v>47804</v>
      </c>
      <c r="G207" s="3">
        <v>6977</v>
      </c>
      <c r="I207" s="4">
        <v>50176</v>
      </c>
      <c r="J207" s="3">
        <v>716</v>
      </c>
      <c r="K207" s="3">
        <v>49394</v>
      </c>
      <c r="L207" s="3">
        <v>66</v>
      </c>
      <c r="N207" s="4">
        <v>171384</v>
      </c>
      <c r="O207" s="3">
        <v>67143</v>
      </c>
      <c r="P207" s="3">
        <v>97198</v>
      </c>
      <c r="Q207" s="3">
        <v>7043</v>
      </c>
      <c r="S207" s="4">
        <v>75259</v>
      </c>
      <c r="T207" s="3">
        <v>35626</v>
      </c>
      <c r="U207" s="3">
        <v>35283</v>
      </c>
      <c r="V207" s="3">
        <v>4350</v>
      </c>
      <c r="X207" s="3">
        <v>32464</v>
      </c>
      <c r="Y207" s="3">
        <v>441</v>
      </c>
      <c r="Z207" s="3">
        <v>31995</v>
      </c>
      <c r="AA207" s="3">
        <v>28</v>
      </c>
      <c r="AC207" s="4">
        <v>107723</v>
      </c>
      <c r="AD207" s="3">
        <v>36067</v>
      </c>
      <c r="AE207" s="3">
        <v>67278</v>
      </c>
      <c r="AF207" s="3">
        <v>4378</v>
      </c>
      <c r="AH207" s="4">
        <v>45949</v>
      </c>
      <c r="AI207" s="3">
        <v>30801</v>
      </c>
      <c r="AJ207" s="3">
        <v>12521</v>
      </c>
      <c r="AK207" s="3">
        <v>2627</v>
      </c>
      <c r="AM207" s="4">
        <v>17712</v>
      </c>
      <c r="AN207" s="3">
        <v>275</v>
      </c>
      <c r="AO207" s="3">
        <v>17399</v>
      </c>
      <c r="AP207" s="3">
        <v>38</v>
      </c>
      <c r="AR207" s="4">
        <v>63661</v>
      </c>
      <c r="AS207" s="3">
        <v>31076</v>
      </c>
      <c r="AT207" s="3">
        <v>29920</v>
      </c>
      <c r="AU207" s="3">
        <v>2665</v>
      </c>
      <c r="AW207" s="3" t="s">
        <v>134</v>
      </c>
      <c r="AX207" s="94">
        <f>Sources!$H$29</f>
        <v>2021</v>
      </c>
      <c r="AY207" s="94" t="str">
        <f>Sources!$G$29</f>
        <v>LFS</v>
      </c>
      <c r="AZ207" s="94" t="s">
        <v>141</v>
      </c>
    </row>
    <row r="208" spans="2:52" x14ac:dyDescent="0.2">
      <c r="B208" s="3" t="s">
        <v>126</v>
      </c>
      <c r="C208" s="3" t="s">
        <v>8</v>
      </c>
      <c r="D208" s="4">
        <v>63397</v>
      </c>
      <c r="E208" s="3">
        <v>14667</v>
      </c>
      <c r="F208" s="3">
        <v>47266</v>
      </c>
      <c r="G208" s="3">
        <v>1464</v>
      </c>
      <c r="I208" s="4">
        <v>43798</v>
      </c>
      <c r="J208" s="3">
        <v>716</v>
      </c>
      <c r="K208" s="3">
        <v>43016</v>
      </c>
      <c r="L208" s="3">
        <v>66</v>
      </c>
      <c r="N208" s="4">
        <v>107195</v>
      </c>
      <c r="O208" s="3">
        <v>15383</v>
      </c>
      <c r="P208" s="3">
        <v>90282</v>
      </c>
      <c r="Q208" s="3">
        <v>1530</v>
      </c>
      <c r="S208" s="4">
        <v>49266</v>
      </c>
      <c r="T208" s="3">
        <v>13298</v>
      </c>
      <c r="U208" s="3">
        <v>35054</v>
      </c>
      <c r="V208" s="3">
        <v>914</v>
      </c>
      <c r="X208" s="3">
        <v>29953</v>
      </c>
      <c r="Y208" s="3">
        <v>441</v>
      </c>
      <c r="Z208" s="3">
        <v>29484</v>
      </c>
      <c r="AA208" s="3">
        <v>28</v>
      </c>
      <c r="AC208" s="4">
        <v>79219</v>
      </c>
      <c r="AD208" s="3">
        <v>13739</v>
      </c>
      <c r="AE208" s="3">
        <v>64538</v>
      </c>
      <c r="AF208" s="3">
        <v>942</v>
      </c>
      <c r="AH208" s="4">
        <v>14131</v>
      </c>
      <c r="AI208" s="3">
        <v>1369</v>
      </c>
      <c r="AJ208" s="3">
        <v>12213</v>
      </c>
      <c r="AK208" s="3">
        <v>550</v>
      </c>
      <c r="AM208" s="4">
        <v>13845</v>
      </c>
      <c r="AN208" s="3">
        <v>275</v>
      </c>
      <c r="AO208" s="3">
        <v>13532</v>
      </c>
      <c r="AP208" s="3">
        <v>38</v>
      </c>
      <c r="AR208" s="4">
        <v>27976</v>
      </c>
      <c r="AS208" s="3">
        <v>1644</v>
      </c>
      <c r="AT208" s="3">
        <v>25745</v>
      </c>
      <c r="AU208" s="3">
        <v>588</v>
      </c>
      <c r="AW208" s="3" t="s">
        <v>134</v>
      </c>
      <c r="AX208" s="94">
        <f>Sources!$H$29</f>
        <v>2021</v>
      </c>
      <c r="AY208" s="94" t="str">
        <f>Sources!$G$29</f>
        <v>LFS</v>
      </c>
      <c r="AZ208" s="94" t="s">
        <v>141</v>
      </c>
    </row>
    <row r="209" spans="2:52" x14ac:dyDescent="0.2">
      <c r="B209" s="3" t="s">
        <v>126</v>
      </c>
      <c r="C209" s="3" t="s">
        <v>107</v>
      </c>
      <c r="D209" s="4">
        <v>1002</v>
      </c>
      <c r="E209" s="3">
        <v>685</v>
      </c>
      <c r="F209" s="3">
        <v>0</v>
      </c>
      <c r="G209" s="3">
        <v>317</v>
      </c>
      <c r="I209" s="4">
        <v>877</v>
      </c>
      <c r="J209" s="3">
        <v>0</v>
      </c>
      <c r="K209" s="3">
        <v>877</v>
      </c>
      <c r="L209" s="3">
        <v>0</v>
      </c>
      <c r="N209" s="4">
        <v>1879</v>
      </c>
      <c r="O209" s="3">
        <v>685</v>
      </c>
      <c r="P209" s="3">
        <v>877</v>
      </c>
      <c r="Q209" s="3">
        <v>317</v>
      </c>
      <c r="S209" s="4">
        <v>619</v>
      </c>
      <c r="T209" s="3">
        <v>461</v>
      </c>
      <c r="U209" s="3">
        <v>0</v>
      </c>
      <c r="V209" s="3">
        <v>158</v>
      </c>
      <c r="X209" s="3">
        <v>672</v>
      </c>
      <c r="Y209" s="3">
        <v>0</v>
      </c>
      <c r="Z209" s="3">
        <v>672</v>
      </c>
      <c r="AA209" s="3">
        <v>0</v>
      </c>
      <c r="AC209" s="4">
        <v>1291</v>
      </c>
      <c r="AD209" s="3">
        <v>461</v>
      </c>
      <c r="AE209" s="3">
        <v>672</v>
      </c>
      <c r="AF209" s="3">
        <v>158</v>
      </c>
      <c r="AH209" s="4">
        <v>383</v>
      </c>
      <c r="AI209" s="3">
        <v>224</v>
      </c>
      <c r="AJ209" s="3">
        <v>0</v>
      </c>
      <c r="AK209" s="3">
        <v>159</v>
      </c>
      <c r="AM209" s="4">
        <v>205</v>
      </c>
      <c r="AN209" s="3">
        <v>0</v>
      </c>
      <c r="AO209" s="3">
        <v>205</v>
      </c>
      <c r="AP209" s="3">
        <v>0</v>
      </c>
      <c r="AR209" s="4">
        <v>588</v>
      </c>
      <c r="AS209" s="3">
        <v>224</v>
      </c>
      <c r="AT209" s="3">
        <v>205</v>
      </c>
      <c r="AU209" s="3">
        <v>159</v>
      </c>
      <c r="AW209" s="3" t="s">
        <v>134</v>
      </c>
      <c r="AX209" s="94">
        <f>Sources!$H$29</f>
        <v>2021</v>
      </c>
      <c r="AY209" s="94" t="str">
        <f>Sources!$G$29</f>
        <v>LFS</v>
      </c>
      <c r="AZ209" s="94" t="s">
        <v>141</v>
      </c>
    </row>
    <row r="210" spans="2:52" x14ac:dyDescent="0.2">
      <c r="B210" s="3" t="s">
        <v>126</v>
      </c>
      <c r="C210" s="3" t="s">
        <v>10</v>
      </c>
      <c r="D210" s="4">
        <v>46442</v>
      </c>
      <c r="E210" s="3">
        <v>42755</v>
      </c>
      <c r="F210" s="3">
        <v>0</v>
      </c>
      <c r="G210" s="3">
        <v>3687</v>
      </c>
      <c r="I210" s="4">
        <v>5501</v>
      </c>
      <c r="J210" s="3">
        <v>0</v>
      </c>
      <c r="K210" s="3">
        <v>5501</v>
      </c>
      <c r="L210" s="3">
        <v>0</v>
      </c>
      <c r="N210" s="4">
        <v>51943</v>
      </c>
      <c r="O210" s="3">
        <v>42755</v>
      </c>
      <c r="P210" s="3">
        <v>5501</v>
      </c>
      <c r="Q210" s="3">
        <v>3687</v>
      </c>
      <c r="S210" s="4">
        <v>20160</v>
      </c>
      <c r="T210" s="3">
        <v>17840</v>
      </c>
      <c r="U210" s="3">
        <v>0</v>
      </c>
      <c r="V210" s="3">
        <v>2321</v>
      </c>
      <c r="X210" s="3">
        <v>1839</v>
      </c>
      <c r="Y210" s="3">
        <v>0</v>
      </c>
      <c r="Z210" s="3">
        <v>1839</v>
      </c>
      <c r="AA210" s="3">
        <v>0</v>
      </c>
      <c r="AC210" s="4">
        <v>21999</v>
      </c>
      <c r="AD210" s="3">
        <v>17840</v>
      </c>
      <c r="AE210" s="3">
        <v>1839</v>
      </c>
      <c r="AF210" s="3">
        <v>2321</v>
      </c>
      <c r="AH210" s="4">
        <v>26282</v>
      </c>
      <c r="AI210" s="3">
        <v>24915</v>
      </c>
      <c r="AJ210" s="3">
        <v>0</v>
      </c>
      <c r="AK210" s="3">
        <v>1367</v>
      </c>
      <c r="AM210" s="4">
        <v>3663</v>
      </c>
      <c r="AN210" s="3">
        <v>0</v>
      </c>
      <c r="AO210" s="3">
        <v>3663</v>
      </c>
      <c r="AP210" s="3">
        <v>0</v>
      </c>
      <c r="AR210" s="4">
        <v>29945</v>
      </c>
      <c r="AS210" s="3">
        <v>24915</v>
      </c>
      <c r="AT210" s="3">
        <v>3663</v>
      </c>
      <c r="AU210" s="3">
        <v>1367</v>
      </c>
      <c r="AW210" s="3" t="s">
        <v>134</v>
      </c>
      <c r="AX210" s="94">
        <f>Sources!$H$29</f>
        <v>2021</v>
      </c>
      <c r="AY210" s="94" t="str">
        <f>Sources!$G$29</f>
        <v>LFS</v>
      </c>
      <c r="AZ210" s="94" t="s">
        <v>141</v>
      </c>
    </row>
    <row r="211" spans="2:52" x14ac:dyDescent="0.2">
      <c r="B211" s="3" t="s">
        <v>126</v>
      </c>
      <c r="C211" s="3" t="s">
        <v>11</v>
      </c>
      <c r="D211" s="4">
        <v>10367</v>
      </c>
      <c r="E211" s="3">
        <v>8320</v>
      </c>
      <c r="F211" s="3">
        <v>538</v>
      </c>
      <c r="G211" s="3">
        <v>1509</v>
      </c>
      <c r="I211" s="4">
        <v>0</v>
      </c>
      <c r="J211" s="3">
        <v>0</v>
      </c>
      <c r="K211" s="3">
        <v>0</v>
      </c>
      <c r="L211" s="3">
        <v>0</v>
      </c>
      <c r="N211" s="4">
        <v>10367</v>
      </c>
      <c r="O211" s="3">
        <v>8320</v>
      </c>
      <c r="P211" s="3">
        <v>538</v>
      </c>
      <c r="Q211" s="3">
        <v>1509</v>
      </c>
      <c r="S211" s="4">
        <v>5214</v>
      </c>
      <c r="T211" s="3">
        <v>4028</v>
      </c>
      <c r="U211" s="3">
        <v>229</v>
      </c>
      <c r="V211" s="3">
        <v>957</v>
      </c>
      <c r="X211" s="3">
        <v>0</v>
      </c>
      <c r="Y211" s="3">
        <v>0</v>
      </c>
      <c r="Z211" s="3">
        <v>0</v>
      </c>
      <c r="AA211" s="3">
        <v>0</v>
      </c>
      <c r="AC211" s="4">
        <v>5214</v>
      </c>
      <c r="AD211" s="3">
        <v>4028</v>
      </c>
      <c r="AE211" s="3">
        <v>229</v>
      </c>
      <c r="AF211" s="3">
        <v>957</v>
      </c>
      <c r="AH211" s="4">
        <v>5153</v>
      </c>
      <c r="AI211" s="3">
        <v>4293</v>
      </c>
      <c r="AJ211" s="3">
        <v>309</v>
      </c>
      <c r="AK211" s="3">
        <v>551</v>
      </c>
      <c r="AM211" s="4">
        <v>0</v>
      </c>
      <c r="AN211" s="3">
        <v>0</v>
      </c>
      <c r="AO211" s="3">
        <v>0</v>
      </c>
      <c r="AP211" s="3">
        <v>0</v>
      </c>
      <c r="AR211" s="4">
        <v>5153</v>
      </c>
      <c r="AS211" s="3">
        <v>4293</v>
      </c>
      <c r="AT211" s="3">
        <v>309</v>
      </c>
      <c r="AU211" s="3">
        <v>551</v>
      </c>
      <c r="AW211" s="3" t="s">
        <v>134</v>
      </c>
      <c r="AX211" s="94">
        <f>Sources!$H$29</f>
        <v>2021</v>
      </c>
      <c r="AY211" s="94" t="str">
        <f>Sources!$G$29</f>
        <v>LFS</v>
      </c>
      <c r="AZ211" s="94" t="s">
        <v>141</v>
      </c>
    </row>
    <row r="212" spans="2:52" x14ac:dyDescent="0.2">
      <c r="AX212" s="94"/>
      <c r="AY212" s="94"/>
      <c r="AZ212" s="94"/>
    </row>
    <row r="213" spans="2:52" x14ac:dyDescent="0.2">
      <c r="B213" s="3" t="s">
        <v>127</v>
      </c>
      <c r="C213" s="3" t="s">
        <v>1</v>
      </c>
      <c r="D213" s="4">
        <v>26743</v>
      </c>
      <c r="E213" s="3">
        <v>11218</v>
      </c>
      <c r="F213" s="3">
        <v>15283</v>
      </c>
      <c r="G213" s="3">
        <v>243</v>
      </c>
      <c r="I213" s="4">
        <v>1082</v>
      </c>
      <c r="J213" s="3">
        <v>0</v>
      </c>
      <c r="K213" s="3">
        <v>1082</v>
      </c>
      <c r="L213" s="3">
        <v>0</v>
      </c>
      <c r="N213" s="4">
        <v>27825</v>
      </c>
      <c r="O213" s="3">
        <v>11218</v>
      </c>
      <c r="P213" s="3">
        <v>16365</v>
      </c>
      <c r="Q213" s="3">
        <v>243</v>
      </c>
      <c r="S213" s="4">
        <v>12211</v>
      </c>
      <c r="T213" s="3">
        <v>3519</v>
      </c>
      <c r="U213" s="3">
        <v>8648</v>
      </c>
      <c r="V213" s="3">
        <v>44</v>
      </c>
      <c r="X213" s="3">
        <v>569</v>
      </c>
      <c r="Y213" s="3">
        <v>0</v>
      </c>
      <c r="Z213" s="3">
        <v>569</v>
      </c>
      <c r="AA213" s="3">
        <v>0</v>
      </c>
      <c r="AC213" s="4">
        <v>12780</v>
      </c>
      <c r="AD213" s="3">
        <v>3519</v>
      </c>
      <c r="AE213" s="3">
        <v>9217</v>
      </c>
      <c r="AF213" s="3">
        <v>44</v>
      </c>
      <c r="AH213" s="4">
        <v>14532</v>
      </c>
      <c r="AI213" s="3">
        <v>7699</v>
      </c>
      <c r="AJ213" s="3">
        <v>6634</v>
      </c>
      <c r="AK213" s="3">
        <v>198</v>
      </c>
      <c r="AM213" s="4">
        <v>513</v>
      </c>
      <c r="AN213" s="3">
        <v>0</v>
      </c>
      <c r="AO213" s="3">
        <v>513</v>
      </c>
      <c r="AP213" s="3">
        <v>0</v>
      </c>
      <c r="AR213" s="4">
        <v>15045</v>
      </c>
      <c r="AS213" s="3">
        <v>7699</v>
      </c>
      <c r="AT213" s="3">
        <v>7147</v>
      </c>
      <c r="AU213" s="3">
        <v>198</v>
      </c>
      <c r="AW213" s="3" t="s">
        <v>136</v>
      </c>
      <c r="AX213" s="94">
        <f>Sources!$H$30</f>
        <v>2018</v>
      </c>
      <c r="AY213" s="94" t="str">
        <f>Sources!$G$30</f>
        <v>LFS</v>
      </c>
      <c r="AZ213" s="94" t="s">
        <v>140</v>
      </c>
    </row>
    <row r="214" spans="2:52" x14ac:dyDescent="0.2">
      <c r="B214" s="3" t="s">
        <v>127</v>
      </c>
      <c r="C214" s="3" t="s">
        <v>8</v>
      </c>
      <c r="D214" s="4">
        <v>17767</v>
      </c>
      <c r="E214" s="3">
        <v>2676</v>
      </c>
      <c r="F214" s="3">
        <v>14863</v>
      </c>
      <c r="G214" s="3">
        <v>228</v>
      </c>
      <c r="I214" s="4">
        <v>59</v>
      </c>
      <c r="J214" s="3">
        <v>0</v>
      </c>
      <c r="K214" s="3">
        <v>59</v>
      </c>
      <c r="L214" s="3">
        <v>0</v>
      </c>
      <c r="N214" s="4">
        <v>17826</v>
      </c>
      <c r="O214" s="3">
        <v>2676</v>
      </c>
      <c r="P214" s="3">
        <v>14922</v>
      </c>
      <c r="Q214" s="3">
        <v>228</v>
      </c>
      <c r="S214" s="4">
        <v>10125</v>
      </c>
      <c r="T214" s="3">
        <v>1687</v>
      </c>
      <c r="U214" s="3">
        <v>8409</v>
      </c>
      <c r="V214" s="3">
        <v>29</v>
      </c>
      <c r="X214" s="3">
        <v>52</v>
      </c>
      <c r="Y214" s="3">
        <v>0</v>
      </c>
      <c r="Z214" s="3">
        <v>52</v>
      </c>
      <c r="AA214" s="3">
        <v>0</v>
      </c>
      <c r="AC214" s="4">
        <v>10177</v>
      </c>
      <c r="AD214" s="3">
        <v>1687</v>
      </c>
      <c r="AE214" s="3">
        <v>8461</v>
      </c>
      <c r="AF214" s="3">
        <v>29</v>
      </c>
      <c r="AH214" s="4">
        <v>7641</v>
      </c>
      <c r="AI214" s="3">
        <v>989</v>
      </c>
      <c r="AJ214" s="3">
        <v>6454</v>
      </c>
      <c r="AK214" s="3">
        <v>198</v>
      </c>
      <c r="AM214" s="4">
        <v>7</v>
      </c>
      <c r="AN214" s="3">
        <v>0</v>
      </c>
      <c r="AO214" s="3">
        <v>7</v>
      </c>
      <c r="AP214" s="3">
        <v>0</v>
      </c>
      <c r="AR214" s="4">
        <v>7648</v>
      </c>
      <c r="AS214" s="3">
        <v>989</v>
      </c>
      <c r="AT214" s="3">
        <v>6461</v>
      </c>
      <c r="AU214" s="3">
        <v>198</v>
      </c>
      <c r="AW214" s="3" t="s">
        <v>136</v>
      </c>
      <c r="AX214" s="94">
        <f>Sources!$H$30</f>
        <v>2018</v>
      </c>
      <c r="AY214" s="94" t="str">
        <f>Sources!$G$30</f>
        <v>LFS</v>
      </c>
      <c r="AZ214" s="94" t="s">
        <v>140</v>
      </c>
    </row>
    <row r="215" spans="2:52" x14ac:dyDescent="0.2">
      <c r="B215" s="3" t="s">
        <v>127</v>
      </c>
      <c r="C215" s="3" t="s">
        <v>107</v>
      </c>
      <c r="D215" s="4">
        <v>475</v>
      </c>
      <c r="E215" s="3">
        <v>475</v>
      </c>
      <c r="F215" s="3">
        <v>0</v>
      </c>
      <c r="G215" s="3">
        <v>0</v>
      </c>
      <c r="I215" s="4">
        <v>340</v>
      </c>
      <c r="J215" s="3">
        <v>0</v>
      </c>
      <c r="K215" s="3">
        <v>340</v>
      </c>
      <c r="L215" s="3">
        <v>0</v>
      </c>
      <c r="N215" s="4">
        <v>815</v>
      </c>
      <c r="O215" s="3">
        <v>475</v>
      </c>
      <c r="P215" s="3">
        <v>340</v>
      </c>
      <c r="Q215" s="3">
        <v>0</v>
      </c>
      <c r="S215" s="4">
        <v>226</v>
      </c>
      <c r="T215" s="3">
        <v>226</v>
      </c>
      <c r="U215" s="3">
        <v>0</v>
      </c>
      <c r="V215" s="3">
        <v>0</v>
      </c>
      <c r="X215" s="3">
        <v>240</v>
      </c>
      <c r="Y215" s="3">
        <v>0</v>
      </c>
      <c r="Z215" s="3">
        <v>240</v>
      </c>
      <c r="AA215" s="3">
        <v>0</v>
      </c>
      <c r="AC215" s="4">
        <v>466</v>
      </c>
      <c r="AD215" s="3">
        <v>226</v>
      </c>
      <c r="AE215" s="3">
        <v>240</v>
      </c>
      <c r="AF215" s="3">
        <v>0</v>
      </c>
      <c r="AH215" s="4">
        <v>249</v>
      </c>
      <c r="AI215" s="3">
        <v>249</v>
      </c>
      <c r="AJ215" s="3">
        <v>0</v>
      </c>
      <c r="AK215" s="3">
        <v>0</v>
      </c>
      <c r="AM215" s="4">
        <v>100</v>
      </c>
      <c r="AN215" s="3">
        <v>0</v>
      </c>
      <c r="AO215" s="3">
        <v>100</v>
      </c>
      <c r="AP215" s="3">
        <v>0</v>
      </c>
      <c r="AR215" s="4">
        <v>349</v>
      </c>
      <c r="AS215" s="3">
        <v>249</v>
      </c>
      <c r="AT215" s="3">
        <v>100</v>
      </c>
      <c r="AU215" s="3">
        <v>0</v>
      </c>
      <c r="AW215" s="3" t="s">
        <v>136</v>
      </c>
      <c r="AX215" s="94">
        <f>Sources!$H$30</f>
        <v>2018</v>
      </c>
      <c r="AY215" s="94" t="str">
        <f>Sources!$G$30</f>
        <v>LFS</v>
      </c>
      <c r="AZ215" s="94" t="s">
        <v>140</v>
      </c>
    </row>
    <row r="216" spans="2:52" x14ac:dyDescent="0.2">
      <c r="B216" s="3" t="s">
        <v>127</v>
      </c>
      <c r="C216" s="3" t="s">
        <v>10</v>
      </c>
      <c r="D216" s="4">
        <v>7166</v>
      </c>
      <c r="E216" s="3">
        <v>7126</v>
      </c>
      <c r="F216" s="3">
        <v>33</v>
      </c>
      <c r="G216" s="3">
        <v>7</v>
      </c>
      <c r="I216" s="4">
        <v>683</v>
      </c>
      <c r="J216" s="3">
        <v>0</v>
      </c>
      <c r="K216" s="3">
        <v>683</v>
      </c>
      <c r="L216" s="3">
        <v>0</v>
      </c>
      <c r="N216" s="4">
        <v>7849</v>
      </c>
      <c r="O216" s="3">
        <v>7126</v>
      </c>
      <c r="P216" s="3">
        <v>716</v>
      </c>
      <c r="Q216" s="3">
        <v>7</v>
      </c>
      <c r="S216" s="4">
        <v>1380</v>
      </c>
      <c r="T216" s="3">
        <v>1340</v>
      </c>
      <c r="U216" s="3">
        <v>33</v>
      </c>
      <c r="V216" s="3">
        <v>7</v>
      </c>
      <c r="X216" s="3">
        <v>277</v>
      </c>
      <c r="Y216" s="3">
        <v>0</v>
      </c>
      <c r="Z216" s="3">
        <v>277</v>
      </c>
      <c r="AA216" s="3">
        <v>0</v>
      </c>
      <c r="AC216" s="4">
        <v>1657</v>
      </c>
      <c r="AD216" s="3">
        <v>1340</v>
      </c>
      <c r="AE216" s="3">
        <v>310</v>
      </c>
      <c r="AF216" s="3">
        <v>7</v>
      </c>
      <c r="AH216" s="4">
        <v>5786</v>
      </c>
      <c r="AI216" s="3">
        <v>5786</v>
      </c>
      <c r="AJ216" s="3">
        <v>0</v>
      </c>
      <c r="AK216" s="3">
        <v>0</v>
      </c>
      <c r="AM216" s="4">
        <v>406</v>
      </c>
      <c r="AN216" s="3">
        <v>0</v>
      </c>
      <c r="AO216" s="3">
        <v>406</v>
      </c>
      <c r="AP216" s="3">
        <v>0</v>
      </c>
      <c r="AR216" s="4">
        <v>6192</v>
      </c>
      <c r="AS216" s="3">
        <v>5786</v>
      </c>
      <c r="AT216" s="3">
        <v>406</v>
      </c>
      <c r="AU216" s="3">
        <v>0</v>
      </c>
      <c r="AW216" s="3" t="s">
        <v>136</v>
      </c>
      <c r="AX216" s="94">
        <f>Sources!$H$30</f>
        <v>2018</v>
      </c>
      <c r="AY216" s="94" t="str">
        <f>Sources!$G$30</f>
        <v>LFS</v>
      </c>
      <c r="AZ216" s="94" t="s">
        <v>140</v>
      </c>
    </row>
    <row r="217" spans="2:52" x14ac:dyDescent="0.2">
      <c r="B217" s="3" t="s">
        <v>127</v>
      </c>
      <c r="C217" s="3" t="s">
        <v>11</v>
      </c>
      <c r="D217" s="4">
        <v>1335</v>
      </c>
      <c r="E217" s="3">
        <v>940</v>
      </c>
      <c r="F217" s="3">
        <v>387</v>
      </c>
      <c r="G217" s="3">
        <v>7</v>
      </c>
      <c r="I217" s="4">
        <v>0</v>
      </c>
      <c r="J217" s="3">
        <v>0</v>
      </c>
      <c r="K217" s="3">
        <v>0</v>
      </c>
      <c r="L217" s="3">
        <v>0</v>
      </c>
      <c r="N217" s="4">
        <v>1335</v>
      </c>
      <c r="O217" s="3">
        <v>940</v>
      </c>
      <c r="P217" s="3">
        <v>387</v>
      </c>
      <c r="Q217" s="3">
        <v>7</v>
      </c>
      <c r="S217" s="4">
        <v>480</v>
      </c>
      <c r="T217" s="3">
        <v>266</v>
      </c>
      <c r="U217" s="3">
        <v>207</v>
      </c>
      <c r="V217" s="3">
        <v>7</v>
      </c>
      <c r="X217" s="3">
        <v>0</v>
      </c>
      <c r="Y217" s="3">
        <v>0</v>
      </c>
      <c r="Z217" s="3">
        <v>0</v>
      </c>
      <c r="AA217" s="3">
        <v>0</v>
      </c>
      <c r="AC217" s="4">
        <v>480</v>
      </c>
      <c r="AD217" s="3">
        <v>266</v>
      </c>
      <c r="AE217" s="3">
        <v>207</v>
      </c>
      <c r="AF217" s="3">
        <v>7</v>
      </c>
      <c r="AH217" s="4">
        <v>855</v>
      </c>
      <c r="AI217" s="3">
        <v>675</v>
      </c>
      <c r="AJ217" s="3">
        <v>181</v>
      </c>
      <c r="AK217" s="3">
        <v>0</v>
      </c>
      <c r="AM217" s="4">
        <v>0</v>
      </c>
      <c r="AN217" s="3">
        <v>0</v>
      </c>
      <c r="AO217" s="3">
        <v>0</v>
      </c>
      <c r="AP217" s="3">
        <v>0</v>
      </c>
      <c r="AR217" s="4">
        <v>855</v>
      </c>
      <c r="AS217" s="3">
        <v>675</v>
      </c>
      <c r="AT217" s="3">
        <v>181</v>
      </c>
      <c r="AU217" s="3">
        <v>0</v>
      </c>
      <c r="AW217" s="3" t="s">
        <v>136</v>
      </c>
      <c r="AX217" s="94">
        <f>Sources!$H$30</f>
        <v>2018</v>
      </c>
      <c r="AY217" s="94" t="str">
        <f>Sources!$G$30</f>
        <v>LFS</v>
      </c>
      <c r="AZ217" s="94" t="s">
        <v>140</v>
      </c>
    </row>
    <row r="218" spans="2:52" x14ac:dyDescent="0.2">
      <c r="AX218" s="94"/>
      <c r="AY218" s="94"/>
      <c r="AZ218" s="94"/>
    </row>
    <row r="219" spans="2:52" x14ac:dyDescent="0.2">
      <c r="B219" s="3" t="s">
        <v>127</v>
      </c>
      <c r="C219" s="3" t="s">
        <v>1</v>
      </c>
      <c r="D219" s="4">
        <v>23111</v>
      </c>
      <c r="E219" s="3">
        <v>7606</v>
      </c>
      <c r="F219" s="3">
        <v>15262</v>
      </c>
      <c r="G219" s="3">
        <v>243</v>
      </c>
      <c r="I219" s="4">
        <v>1054</v>
      </c>
      <c r="J219" s="3">
        <v>0</v>
      </c>
      <c r="K219" s="3">
        <v>1054</v>
      </c>
      <c r="L219" s="3">
        <v>0</v>
      </c>
      <c r="N219" s="4">
        <v>24165</v>
      </c>
      <c r="O219" s="3">
        <v>7606</v>
      </c>
      <c r="P219" s="3">
        <v>16316</v>
      </c>
      <c r="Q219" s="3">
        <v>243</v>
      </c>
      <c r="S219" s="4">
        <v>11601</v>
      </c>
      <c r="T219" s="3">
        <v>2923</v>
      </c>
      <c r="U219" s="3">
        <v>8634</v>
      </c>
      <c r="V219" s="3">
        <v>44</v>
      </c>
      <c r="X219" s="3">
        <v>551</v>
      </c>
      <c r="Y219" s="3">
        <v>0</v>
      </c>
      <c r="Z219" s="3">
        <v>551</v>
      </c>
      <c r="AA219" s="3">
        <v>0</v>
      </c>
      <c r="AC219" s="4">
        <v>12152</v>
      </c>
      <c r="AD219" s="3">
        <v>2923</v>
      </c>
      <c r="AE219" s="3">
        <v>9185</v>
      </c>
      <c r="AF219" s="3">
        <v>44</v>
      </c>
      <c r="AH219" s="4">
        <v>11510</v>
      </c>
      <c r="AI219" s="3">
        <v>4683</v>
      </c>
      <c r="AJ219" s="3">
        <v>6628</v>
      </c>
      <c r="AK219" s="3">
        <v>198</v>
      </c>
      <c r="AM219" s="4">
        <v>503</v>
      </c>
      <c r="AN219" s="3">
        <v>0</v>
      </c>
      <c r="AO219" s="3">
        <v>503</v>
      </c>
      <c r="AP219" s="3">
        <v>0</v>
      </c>
      <c r="AR219" s="4">
        <v>12013</v>
      </c>
      <c r="AS219" s="3">
        <v>4683</v>
      </c>
      <c r="AT219" s="3">
        <v>7131</v>
      </c>
      <c r="AU219" s="3">
        <v>198</v>
      </c>
      <c r="AW219" s="3" t="s">
        <v>136</v>
      </c>
      <c r="AX219" s="94">
        <f>Sources!$H$30</f>
        <v>2018</v>
      </c>
      <c r="AY219" s="94" t="str">
        <f>Sources!$G$30</f>
        <v>LFS</v>
      </c>
      <c r="AZ219" s="94" t="s">
        <v>141</v>
      </c>
    </row>
    <row r="220" spans="2:52" x14ac:dyDescent="0.2">
      <c r="B220" s="3" t="s">
        <v>127</v>
      </c>
      <c r="C220" s="3" t="s">
        <v>8</v>
      </c>
      <c r="D220" s="4">
        <v>17592</v>
      </c>
      <c r="E220" s="3">
        <v>2522</v>
      </c>
      <c r="F220" s="3">
        <v>14842</v>
      </c>
      <c r="G220" s="3">
        <v>228</v>
      </c>
      <c r="I220" s="4">
        <v>59</v>
      </c>
      <c r="J220" s="3">
        <v>0</v>
      </c>
      <c r="K220" s="3">
        <v>59</v>
      </c>
      <c r="L220" s="3">
        <v>0</v>
      </c>
      <c r="N220" s="4">
        <v>17651</v>
      </c>
      <c r="O220" s="3">
        <v>2522</v>
      </c>
      <c r="P220" s="3">
        <v>14901</v>
      </c>
      <c r="Q220" s="3">
        <v>228</v>
      </c>
      <c r="S220" s="4">
        <v>10104</v>
      </c>
      <c r="T220" s="3">
        <v>1680</v>
      </c>
      <c r="U220" s="3">
        <v>8395</v>
      </c>
      <c r="V220" s="3">
        <v>29</v>
      </c>
      <c r="X220" s="3">
        <v>52</v>
      </c>
      <c r="Y220" s="3">
        <v>0</v>
      </c>
      <c r="Z220" s="3">
        <v>52</v>
      </c>
      <c r="AA220" s="3">
        <v>0</v>
      </c>
      <c r="AC220" s="4">
        <v>10156</v>
      </c>
      <c r="AD220" s="3">
        <v>1680</v>
      </c>
      <c r="AE220" s="3">
        <v>8447</v>
      </c>
      <c r="AF220" s="3">
        <v>29</v>
      </c>
      <c r="AH220" s="4">
        <v>7488</v>
      </c>
      <c r="AI220" s="3">
        <v>842</v>
      </c>
      <c r="AJ220" s="3">
        <v>6448</v>
      </c>
      <c r="AK220" s="3">
        <v>198</v>
      </c>
      <c r="AM220" s="4">
        <v>7</v>
      </c>
      <c r="AN220" s="3">
        <v>0</v>
      </c>
      <c r="AO220" s="3">
        <v>7</v>
      </c>
      <c r="AP220" s="3">
        <v>0</v>
      </c>
      <c r="AR220" s="4">
        <v>7495</v>
      </c>
      <c r="AS220" s="3">
        <v>842</v>
      </c>
      <c r="AT220" s="3">
        <v>6455</v>
      </c>
      <c r="AU220" s="3">
        <v>198</v>
      </c>
      <c r="AW220" s="3" t="s">
        <v>136</v>
      </c>
      <c r="AX220" s="94">
        <f>Sources!$H$30</f>
        <v>2018</v>
      </c>
      <c r="AY220" s="94" t="str">
        <f>Sources!$G$30</f>
        <v>LFS</v>
      </c>
      <c r="AZ220" s="94" t="s">
        <v>141</v>
      </c>
    </row>
    <row r="221" spans="2:52" x14ac:dyDescent="0.2">
      <c r="B221" s="3" t="s">
        <v>127</v>
      </c>
      <c r="C221" s="3" t="s">
        <v>107</v>
      </c>
      <c r="D221" s="4">
        <v>304</v>
      </c>
      <c r="E221" s="3">
        <v>304</v>
      </c>
      <c r="F221" s="3">
        <v>0</v>
      </c>
      <c r="G221" s="3">
        <v>0</v>
      </c>
      <c r="I221" s="4">
        <v>340</v>
      </c>
      <c r="J221" s="3">
        <v>0</v>
      </c>
      <c r="K221" s="3">
        <v>340</v>
      </c>
      <c r="L221" s="3">
        <v>0</v>
      </c>
      <c r="N221" s="4">
        <v>644</v>
      </c>
      <c r="O221" s="3">
        <v>304</v>
      </c>
      <c r="P221" s="3">
        <v>340</v>
      </c>
      <c r="Q221" s="3">
        <v>0</v>
      </c>
      <c r="S221" s="4">
        <v>147</v>
      </c>
      <c r="T221" s="3">
        <v>147</v>
      </c>
      <c r="U221" s="3">
        <v>0</v>
      </c>
      <c r="V221" s="3">
        <v>0</v>
      </c>
      <c r="X221" s="3">
        <v>240</v>
      </c>
      <c r="Y221" s="3">
        <v>0</v>
      </c>
      <c r="Z221" s="3">
        <v>240</v>
      </c>
      <c r="AA221" s="3">
        <v>0</v>
      </c>
      <c r="AC221" s="4">
        <v>387</v>
      </c>
      <c r="AD221" s="3">
        <v>147</v>
      </c>
      <c r="AE221" s="3">
        <v>240</v>
      </c>
      <c r="AF221" s="3">
        <v>0</v>
      </c>
      <c r="AH221" s="4">
        <v>157</v>
      </c>
      <c r="AI221" s="3">
        <v>157</v>
      </c>
      <c r="AJ221" s="3">
        <v>0</v>
      </c>
      <c r="AK221" s="3">
        <v>0</v>
      </c>
      <c r="AM221" s="4">
        <v>100</v>
      </c>
      <c r="AN221" s="3">
        <v>0</v>
      </c>
      <c r="AO221" s="3">
        <v>100</v>
      </c>
      <c r="AP221" s="3">
        <v>0</v>
      </c>
      <c r="AR221" s="4">
        <v>257</v>
      </c>
      <c r="AS221" s="3">
        <v>157</v>
      </c>
      <c r="AT221" s="3">
        <v>100</v>
      </c>
      <c r="AU221" s="3">
        <v>0</v>
      </c>
      <c r="AW221" s="3" t="s">
        <v>136</v>
      </c>
      <c r="AX221" s="94">
        <f>Sources!$H$30</f>
        <v>2018</v>
      </c>
      <c r="AY221" s="94" t="str">
        <f>Sources!$G$30</f>
        <v>LFS</v>
      </c>
      <c r="AZ221" s="94" t="s">
        <v>141</v>
      </c>
    </row>
    <row r="222" spans="2:52" x14ac:dyDescent="0.2">
      <c r="B222" s="3" t="s">
        <v>127</v>
      </c>
      <c r="C222" s="3" t="s">
        <v>10</v>
      </c>
      <c r="D222" s="4">
        <v>4028</v>
      </c>
      <c r="E222" s="3">
        <v>3988</v>
      </c>
      <c r="F222" s="3">
        <v>33</v>
      </c>
      <c r="G222" s="3">
        <v>7</v>
      </c>
      <c r="I222" s="4">
        <v>655</v>
      </c>
      <c r="J222" s="3">
        <v>0</v>
      </c>
      <c r="K222" s="3">
        <v>655</v>
      </c>
      <c r="L222" s="3">
        <v>0</v>
      </c>
      <c r="N222" s="4">
        <v>4683</v>
      </c>
      <c r="O222" s="3">
        <v>3988</v>
      </c>
      <c r="P222" s="3">
        <v>688</v>
      </c>
      <c r="Q222" s="3">
        <v>7</v>
      </c>
      <c r="S222" s="4">
        <v>883</v>
      </c>
      <c r="T222" s="3">
        <v>843</v>
      </c>
      <c r="U222" s="3">
        <v>33</v>
      </c>
      <c r="V222" s="3">
        <v>7</v>
      </c>
      <c r="X222" s="3">
        <v>260</v>
      </c>
      <c r="Y222" s="3">
        <v>0</v>
      </c>
      <c r="Z222" s="3">
        <v>260</v>
      </c>
      <c r="AA222" s="3">
        <v>0</v>
      </c>
      <c r="AC222" s="4">
        <v>1143</v>
      </c>
      <c r="AD222" s="3">
        <v>843</v>
      </c>
      <c r="AE222" s="3">
        <v>293</v>
      </c>
      <c r="AF222" s="3">
        <v>7</v>
      </c>
      <c r="AH222" s="4">
        <v>3145</v>
      </c>
      <c r="AI222" s="3">
        <v>3145</v>
      </c>
      <c r="AJ222" s="3">
        <v>0</v>
      </c>
      <c r="AK222" s="3">
        <v>0</v>
      </c>
      <c r="AM222" s="4">
        <v>396</v>
      </c>
      <c r="AN222" s="3">
        <v>0</v>
      </c>
      <c r="AO222" s="3">
        <v>396</v>
      </c>
      <c r="AP222" s="3">
        <v>0</v>
      </c>
      <c r="AR222" s="4">
        <v>3541</v>
      </c>
      <c r="AS222" s="3">
        <v>3145</v>
      </c>
      <c r="AT222" s="3">
        <v>396</v>
      </c>
      <c r="AU222" s="3">
        <v>0</v>
      </c>
      <c r="AW222" s="3" t="s">
        <v>136</v>
      </c>
      <c r="AX222" s="94">
        <f>Sources!$H$30</f>
        <v>2018</v>
      </c>
      <c r="AY222" s="94" t="str">
        <f>Sources!$G$30</f>
        <v>LFS</v>
      </c>
      <c r="AZ222" s="94" t="s">
        <v>141</v>
      </c>
    </row>
    <row r="223" spans="2:52" x14ac:dyDescent="0.2">
      <c r="B223" s="3" t="s">
        <v>127</v>
      </c>
      <c r="C223" s="3" t="s">
        <v>11</v>
      </c>
      <c r="D223" s="4">
        <v>1187</v>
      </c>
      <c r="E223" s="3">
        <v>793</v>
      </c>
      <c r="F223" s="3">
        <v>387</v>
      </c>
      <c r="G223" s="3">
        <v>7</v>
      </c>
      <c r="I223" s="4">
        <v>0</v>
      </c>
      <c r="J223" s="3">
        <v>0</v>
      </c>
      <c r="K223" s="3">
        <v>0</v>
      </c>
      <c r="L223" s="3">
        <v>0</v>
      </c>
      <c r="N223" s="4">
        <v>1187</v>
      </c>
      <c r="O223" s="3">
        <v>793</v>
      </c>
      <c r="P223" s="3">
        <v>387</v>
      </c>
      <c r="Q223" s="3">
        <v>7</v>
      </c>
      <c r="S223" s="4">
        <v>467</v>
      </c>
      <c r="T223" s="3">
        <v>253</v>
      </c>
      <c r="U223" s="3">
        <v>207</v>
      </c>
      <c r="V223" s="3">
        <v>7</v>
      </c>
      <c r="X223" s="3">
        <v>0</v>
      </c>
      <c r="Y223" s="3">
        <v>0</v>
      </c>
      <c r="Z223" s="3">
        <v>0</v>
      </c>
      <c r="AA223" s="3">
        <v>0</v>
      </c>
      <c r="AC223" s="4">
        <v>467</v>
      </c>
      <c r="AD223" s="3">
        <v>253</v>
      </c>
      <c r="AE223" s="3">
        <v>207</v>
      </c>
      <c r="AF223" s="3">
        <v>7</v>
      </c>
      <c r="AH223" s="4">
        <v>720</v>
      </c>
      <c r="AI223" s="3">
        <v>540</v>
      </c>
      <c r="AJ223" s="3">
        <v>181</v>
      </c>
      <c r="AK223" s="3">
        <v>0</v>
      </c>
      <c r="AM223" s="4">
        <v>0</v>
      </c>
      <c r="AN223" s="3">
        <v>0</v>
      </c>
      <c r="AO223" s="3">
        <v>0</v>
      </c>
      <c r="AP223" s="3">
        <v>0</v>
      </c>
      <c r="AR223" s="4">
        <v>720</v>
      </c>
      <c r="AS223" s="3">
        <v>540</v>
      </c>
      <c r="AT223" s="3">
        <v>181</v>
      </c>
      <c r="AU223" s="3">
        <v>0</v>
      </c>
      <c r="AW223" s="3" t="s">
        <v>136</v>
      </c>
      <c r="AX223" s="94">
        <f>Sources!$H$30</f>
        <v>2018</v>
      </c>
      <c r="AY223" s="94" t="str">
        <f>Sources!$G$30</f>
        <v>LFS</v>
      </c>
      <c r="AZ223" s="94" t="s">
        <v>141</v>
      </c>
    </row>
    <row r="224" spans="2:52" x14ac:dyDescent="0.2">
      <c r="AX224" s="94"/>
      <c r="AY224" s="94"/>
      <c r="AZ224" s="94"/>
    </row>
    <row r="225" spans="2:52" x14ac:dyDescent="0.2">
      <c r="B225" s="3" t="s">
        <v>128</v>
      </c>
      <c r="C225" s="3" t="s">
        <v>1</v>
      </c>
      <c r="D225" s="4">
        <v>298</v>
      </c>
      <c r="E225" s="3">
        <v>90</v>
      </c>
      <c r="F225" s="3">
        <v>201</v>
      </c>
      <c r="G225" s="3">
        <v>7</v>
      </c>
      <c r="I225" s="4">
        <v>1033</v>
      </c>
      <c r="J225" s="3">
        <v>16</v>
      </c>
      <c r="K225" s="3">
        <v>1016</v>
      </c>
      <c r="L225" s="3">
        <v>1</v>
      </c>
      <c r="N225" s="4">
        <v>1331</v>
      </c>
      <c r="O225" s="3">
        <v>106</v>
      </c>
      <c r="P225" s="3">
        <v>1217</v>
      </c>
      <c r="Q225" s="3">
        <v>8</v>
      </c>
      <c r="S225" s="4">
        <v>176</v>
      </c>
      <c r="T225" s="3">
        <v>52</v>
      </c>
      <c r="U225" s="3">
        <v>119</v>
      </c>
      <c r="V225" s="3">
        <v>5</v>
      </c>
      <c r="X225" s="3">
        <v>605</v>
      </c>
      <c r="Y225" s="3">
        <v>11</v>
      </c>
      <c r="Z225" s="3">
        <v>593</v>
      </c>
      <c r="AA225" s="3">
        <v>1</v>
      </c>
      <c r="AC225" s="4">
        <v>781</v>
      </c>
      <c r="AD225" s="3">
        <v>63</v>
      </c>
      <c r="AE225" s="3">
        <v>712</v>
      </c>
      <c r="AF225" s="3">
        <v>6</v>
      </c>
      <c r="AH225" s="4">
        <v>122</v>
      </c>
      <c r="AI225" s="3">
        <v>38</v>
      </c>
      <c r="AJ225" s="3">
        <v>82</v>
      </c>
      <c r="AK225" s="3">
        <v>2</v>
      </c>
      <c r="AM225" s="4">
        <v>428</v>
      </c>
      <c r="AN225" s="3">
        <v>5</v>
      </c>
      <c r="AO225" s="3">
        <v>423</v>
      </c>
      <c r="AP225" s="3">
        <v>0</v>
      </c>
      <c r="AR225" s="4">
        <v>550</v>
      </c>
      <c r="AS225" s="3">
        <v>43</v>
      </c>
      <c r="AT225" s="3">
        <v>505</v>
      </c>
      <c r="AU225" s="3">
        <v>2</v>
      </c>
      <c r="AW225" s="3" t="s">
        <v>136</v>
      </c>
      <c r="AX225" s="94">
        <f>Sources!$H$31</f>
        <v>2022</v>
      </c>
      <c r="AY225" s="94" t="str">
        <f>Sources!$G$31</f>
        <v>CENSUS</v>
      </c>
      <c r="AZ225" s="94" t="s">
        <v>140</v>
      </c>
    </row>
    <row r="226" spans="2:52" x14ac:dyDescent="0.2">
      <c r="B226" s="3" t="s">
        <v>128</v>
      </c>
      <c r="C226" s="3" t="s">
        <v>8</v>
      </c>
      <c r="D226" s="4">
        <v>212</v>
      </c>
      <c r="E226" s="3">
        <v>46</v>
      </c>
      <c r="F226" s="3">
        <v>164</v>
      </c>
      <c r="G226" s="3">
        <v>2</v>
      </c>
      <c r="I226" s="4">
        <v>925</v>
      </c>
      <c r="J226" s="3">
        <v>13</v>
      </c>
      <c r="K226" s="3">
        <v>911</v>
      </c>
      <c r="L226" s="3">
        <v>1</v>
      </c>
      <c r="N226" s="4">
        <v>1137</v>
      </c>
      <c r="O226" s="3">
        <v>59</v>
      </c>
      <c r="P226" s="3">
        <v>1075</v>
      </c>
      <c r="Q226" s="3">
        <v>3</v>
      </c>
      <c r="S226" s="4">
        <v>127</v>
      </c>
      <c r="T226" s="3">
        <v>29</v>
      </c>
      <c r="U226" s="3">
        <v>97</v>
      </c>
      <c r="V226" s="3">
        <v>1</v>
      </c>
      <c r="X226" s="3">
        <v>553</v>
      </c>
      <c r="Y226" s="3">
        <v>9</v>
      </c>
      <c r="Z226" s="3">
        <v>543</v>
      </c>
      <c r="AA226" s="3">
        <v>1</v>
      </c>
      <c r="AC226" s="4">
        <v>680</v>
      </c>
      <c r="AD226" s="3">
        <v>38</v>
      </c>
      <c r="AE226" s="3">
        <v>640</v>
      </c>
      <c r="AF226" s="3">
        <v>2</v>
      </c>
      <c r="AH226" s="4">
        <v>85</v>
      </c>
      <c r="AI226" s="3">
        <v>17</v>
      </c>
      <c r="AJ226" s="3">
        <v>67</v>
      </c>
      <c r="AK226" s="3">
        <v>1</v>
      </c>
      <c r="AM226" s="4">
        <v>372</v>
      </c>
      <c r="AN226" s="3">
        <v>4</v>
      </c>
      <c r="AO226" s="3">
        <v>368</v>
      </c>
      <c r="AP226" s="3">
        <v>0</v>
      </c>
      <c r="AR226" s="4">
        <v>457</v>
      </c>
      <c r="AS226" s="3">
        <v>21</v>
      </c>
      <c r="AT226" s="3">
        <v>435</v>
      </c>
      <c r="AU226" s="3">
        <v>1</v>
      </c>
      <c r="AW226" s="3" t="s">
        <v>136</v>
      </c>
      <c r="AX226" s="94">
        <f>Sources!$H$31</f>
        <v>2022</v>
      </c>
      <c r="AY226" s="94" t="str">
        <f>Sources!$G$31</f>
        <v>CENSUS</v>
      </c>
      <c r="AZ226" s="94" t="s">
        <v>140</v>
      </c>
    </row>
    <row r="227" spans="2:52" x14ac:dyDescent="0.2">
      <c r="B227" s="3" t="s">
        <v>128</v>
      </c>
      <c r="C227" s="3" t="s">
        <v>107</v>
      </c>
      <c r="D227" s="4">
        <v>5</v>
      </c>
      <c r="E227" s="3">
        <v>5</v>
      </c>
      <c r="F227" s="3">
        <v>0</v>
      </c>
      <c r="G227" s="3">
        <v>0</v>
      </c>
      <c r="I227" s="4">
        <v>17</v>
      </c>
      <c r="J227" s="3">
        <v>0</v>
      </c>
      <c r="K227" s="3">
        <v>17</v>
      </c>
      <c r="L227" s="3">
        <v>0</v>
      </c>
      <c r="N227" s="4">
        <v>22</v>
      </c>
      <c r="O227" s="3">
        <v>5</v>
      </c>
      <c r="P227" s="3">
        <v>17</v>
      </c>
      <c r="Q227" s="3">
        <v>0</v>
      </c>
      <c r="S227" s="4">
        <v>3</v>
      </c>
      <c r="T227" s="3">
        <v>3</v>
      </c>
      <c r="U227" s="3">
        <v>0</v>
      </c>
      <c r="V227" s="3">
        <v>0</v>
      </c>
      <c r="X227" s="3">
        <v>10</v>
      </c>
      <c r="Y227" s="3">
        <v>0</v>
      </c>
      <c r="Z227" s="3">
        <v>10</v>
      </c>
      <c r="AA227" s="3">
        <v>0</v>
      </c>
      <c r="AC227" s="4">
        <v>13</v>
      </c>
      <c r="AD227" s="3">
        <v>3</v>
      </c>
      <c r="AE227" s="3">
        <v>10</v>
      </c>
      <c r="AF227" s="3">
        <v>0</v>
      </c>
      <c r="AH227" s="4">
        <v>2</v>
      </c>
      <c r="AI227" s="3">
        <v>2</v>
      </c>
      <c r="AJ227" s="3">
        <v>0</v>
      </c>
      <c r="AK227" s="3">
        <v>0</v>
      </c>
      <c r="AM227" s="4">
        <v>7</v>
      </c>
      <c r="AN227" s="3">
        <v>0</v>
      </c>
      <c r="AO227" s="3">
        <v>7</v>
      </c>
      <c r="AP227" s="3">
        <v>0</v>
      </c>
      <c r="AR227" s="4">
        <v>9</v>
      </c>
      <c r="AS227" s="3">
        <v>2</v>
      </c>
      <c r="AT227" s="3">
        <v>7</v>
      </c>
      <c r="AU227" s="3">
        <v>0</v>
      </c>
      <c r="AW227" s="3" t="s">
        <v>136</v>
      </c>
      <c r="AX227" s="94">
        <f>Sources!$H$31</f>
        <v>2022</v>
      </c>
      <c r="AY227" s="94" t="str">
        <f>Sources!$G$31</f>
        <v>CENSUS</v>
      </c>
      <c r="AZ227" s="94" t="s">
        <v>140</v>
      </c>
    </row>
    <row r="228" spans="2:52" x14ac:dyDescent="0.2">
      <c r="B228" s="3" t="s">
        <v>128</v>
      </c>
      <c r="C228" s="3" t="s">
        <v>10</v>
      </c>
      <c r="D228" s="4">
        <v>44</v>
      </c>
      <c r="E228" s="3">
        <v>35</v>
      </c>
      <c r="F228" s="3">
        <v>6</v>
      </c>
      <c r="G228" s="3">
        <v>3</v>
      </c>
      <c r="I228" s="4">
        <v>91</v>
      </c>
      <c r="J228" s="3">
        <v>3</v>
      </c>
      <c r="K228" s="3">
        <v>88</v>
      </c>
      <c r="L228" s="3">
        <v>0</v>
      </c>
      <c r="N228" s="4">
        <v>135</v>
      </c>
      <c r="O228" s="3">
        <v>38</v>
      </c>
      <c r="P228" s="3">
        <v>94</v>
      </c>
      <c r="Q228" s="3">
        <v>3</v>
      </c>
      <c r="S228" s="4">
        <v>23</v>
      </c>
      <c r="T228" s="3">
        <v>16</v>
      </c>
      <c r="U228" s="3">
        <v>5</v>
      </c>
      <c r="V228" s="3">
        <v>2</v>
      </c>
      <c r="X228" s="3">
        <v>42</v>
      </c>
      <c r="Y228" s="3">
        <v>2</v>
      </c>
      <c r="Z228" s="3">
        <v>40</v>
      </c>
      <c r="AA228" s="3">
        <v>0</v>
      </c>
      <c r="AC228" s="4">
        <v>65</v>
      </c>
      <c r="AD228" s="3">
        <v>18</v>
      </c>
      <c r="AE228" s="3">
        <v>45</v>
      </c>
      <c r="AF228" s="3">
        <v>2</v>
      </c>
      <c r="AH228" s="4">
        <v>21</v>
      </c>
      <c r="AI228" s="3">
        <v>19</v>
      </c>
      <c r="AJ228" s="3">
        <v>1</v>
      </c>
      <c r="AK228" s="3">
        <v>1</v>
      </c>
      <c r="AM228" s="4">
        <v>49</v>
      </c>
      <c r="AN228" s="3">
        <v>1</v>
      </c>
      <c r="AO228" s="3">
        <v>48</v>
      </c>
      <c r="AP228" s="3">
        <v>0</v>
      </c>
      <c r="AR228" s="4">
        <v>70</v>
      </c>
      <c r="AS228" s="3">
        <v>20</v>
      </c>
      <c r="AT228" s="3">
        <v>49</v>
      </c>
      <c r="AU228" s="3">
        <v>1</v>
      </c>
      <c r="AW228" s="3" t="s">
        <v>136</v>
      </c>
      <c r="AX228" s="94">
        <f>Sources!$H$31</f>
        <v>2022</v>
      </c>
      <c r="AY228" s="94" t="str">
        <f>Sources!$G$31</f>
        <v>CENSUS</v>
      </c>
      <c r="AZ228" s="94" t="s">
        <v>140</v>
      </c>
    </row>
    <row r="229" spans="2:52" x14ac:dyDescent="0.2">
      <c r="B229" s="3" t="s">
        <v>128</v>
      </c>
      <c r="C229" s="3" t="s">
        <v>11</v>
      </c>
      <c r="D229" s="4">
        <v>37</v>
      </c>
      <c r="E229" s="3">
        <v>4</v>
      </c>
      <c r="F229" s="3">
        <v>31</v>
      </c>
      <c r="G229" s="3">
        <v>2</v>
      </c>
      <c r="I229" s="4">
        <v>0</v>
      </c>
      <c r="J229" s="3">
        <v>0</v>
      </c>
      <c r="K229" s="3">
        <v>0</v>
      </c>
      <c r="L229" s="3">
        <v>0</v>
      </c>
      <c r="N229" s="4">
        <v>37</v>
      </c>
      <c r="O229" s="3">
        <v>4</v>
      </c>
      <c r="P229" s="3">
        <v>31</v>
      </c>
      <c r="Q229" s="3">
        <v>2</v>
      </c>
      <c r="S229" s="4">
        <v>23</v>
      </c>
      <c r="T229" s="3">
        <v>4</v>
      </c>
      <c r="U229" s="3">
        <v>17</v>
      </c>
      <c r="V229" s="3">
        <v>2</v>
      </c>
      <c r="X229" s="3">
        <v>0</v>
      </c>
      <c r="Y229" s="3">
        <v>0</v>
      </c>
      <c r="Z229" s="3">
        <v>0</v>
      </c>
      <c r="AA229" s="3">
        <v>0</v>
      </c>
      <c r="AC229" s="4">
        <v>23</v>
      </c>
      <c r="AD229" s="3">
        <v>4</v>
      </c>
      <c r="AE229" s="3">
        <v>17</v>
      </c>
      <c r="AF229" s="3">
        <v>2</v>
      </c>
      <c r="AH229" s="4">
        <v>14</v>
      </c>
      <c r="AI229" s="3">
        <v>0</v>
      </c>
      <c r="AJ229" s="3">
        <v>14</v>
      </c>
      <c r="AK229" s="3">
        <v>0</v>
      </c>
      <c r="AM229" s="4">
        <v>0</v>
      </c>
      <c r="AN229" s="3">
        <v>0</v>
      </c>
      <c r="AO229" s="3">
        <v>0</v>
      </c>
      <c r="AP229" s="3">
        <v>0</v>
      </c>
      <c r="AR229" s="4">
        <v>14</v>
      </c>
      <c r="AS229" s="3">
        <v>0</v>
      </c>
      <c r="AT229" s="3">
        <v>14</v>
      </c>
      <c r="AU229" s="3">
        <v>0</v>
      </c>
      <c r="AW229" s="3" t="s">
        <v>136</v>
      </c>
      <c r="AX229" s="94">
        <f>Sources!$H$31</f>
        <v>2022</v>
      </c>
      <c r="AY229" s="94" t="str">
        <f>Sources!$G$31</f>
        <v>CENSUS</v>
      </c>
      <c r="AZ229" s="94" t="s">
        <v>140</v>
      </c>
    </row>
    <row r="230" spans="2:52" x14ac:dyDescent="0.2">
      <c r="AX230" s="94"/>
      <c r="AY230" s="94"/>
      <c r="AZ230" s="94"/>
    </row>
    <row r="231" spans="2:52" x14ac:dyDescent="0.2">
      <c r="B231" s="3" t="s">
        <v>128</v>
      </c>
      <c r="C231" s="3" t="s">
        <v>1</v>
      </c>
      <c r="D231" s="4">
        <v>254</v>
      </c>
      <c r="E231" s="3">
        <v>65</v>
      </c>
      <c r="F231" s="3">
        <v>184</v>
      </c>
      <c r="G231" s="3">
        <v>5</v>
      </c>
      <c r="I231" s="4">
        <v>996</v>
      </c>
      <c r="J231" s="3">
        <v>15</v>
      </c>
      <c r="K231" s="3">
        <v>980</v>
      </c>
      <c r="L231" s="3">
        <v>1</v>
      </c>
      <c r="N231" s="4">
        <v>1250</v>
      </c>
      <c r="O231" s="3">
        <v>80</v>
      </c>
      <c r="P231" s="3">
        <v>1164</v>
      </c>
      <c r="Q231" s="3">
        <v>6</v>
      </c>
      <c r="S231" s="4">
        <v>153</v>
      </c>
      <c r="T231" s="3">
        <v>41</v>
      </c>
      <c r="U231" s="3">
        <v>109</v>
      </c>
      <c r="V231" s="3">
        <v>3</v>
      </c>
      <c r="X231" s="3">
        <v>591</v>
      </c>
      <c r="Y231" s="3">
        <v>10</v>
      </c>
      <c r="Z231" s="3">
        <v>580</v>
      </c>
      <c r="AA231" s="3">
        <v>1</v>
      </c>
      <c r="AC231" s="4">
        <v>744</v>
      </c>
      <c r="AD231" s="3">
        <v>51</v>
      </c>
      <c r="AE231" s="3">
        <v>689</v>
      </c>
      <c r="AF231" s="3">
        <v>4</v>
      </c>
      <c r="AH231" s="4">
        <v>101</v>
      </c>
      <c r="AI231" s="3">
        <v>24</v>
      </c>
      <c r="AJ231" s="3">
        <v>75</v>
      </c>
      <c r="AK231" s="3">
        <v>2</v>
      </c>
      <c r="AM231" s="4">
        <v>405</v>
      </c>
      <c r="AN231" s="3">
        <v>5</v>
      </c>
      <c r="AO231" s="3">
        <v>400</v>
      </c>
      <c r="AP231" s="3">
        <v>0</v>
      </c>
      <c r="AR231" s="4">
        <v>506</v>
      </c>
      <c r="AS231" s="3">
        <v>29</v>
      </c>
      <c r="AT231" s="3">
        <v>475</v>
      </c>
      <c r="AU231" s="3">
        <v>2</v>
      </c>
      <c r="AW231" s="3" t="s">
        <v>136</v>
      </c>
      <c r="AX231" s="94">
        <f>Sources!$H$31</f>
        <v>2022</v>
      </c>
      <c r="AY231" s="94" t="str">
        <f>Sources!$G$31</f>
        <v>CENSUS</v>
      </c>
      <c r="AZ231" s="94" t="s">
        <v>141</v>
      </c>
    </row>
    <row r="232" spans="2:52" x14ac:dyDescent="0.2">
      <c r="B232" s="3" t="s">
        <v>128</v>
      </c>
      <c r="C232" s="3" t="s">
        <v>8</v>
      </c>
      <c r="D232" s="4">
        <v>208</v>
      </c>
      <c r="E232" s="3">
        <v>44</v>
      </c>
      <c r="F232" s="3">
        <v>162</v>
      </c>
      <c r="G232" s="3">
        <v>2</v>
      </c>
      <c r="I232" s="4">
        <v>917</v>
      </c>
      <c r="J232" s="3">
        <v>12</v>
      </c>
      <c r="K232" s="3">
        <v>904</v>
      </c>
      <c r="L232" s="3">
        <v>1</v>
      </c>
      <c r="N232" s="4">
        <v>1125</v>
      </c>
      <c r="O232" s="3">
        <v>56</v>
      </c>
      <c r="P232" s="3">
        <v>1066</v>
      </c>
      <c r="Q232" s="3">
        <v>3</v>
      </c>
      <c r="S232" s="4">
        <v>123</v>
      </c>
      <c r="T232" s="3">
        <v>27</v>
      </c>
      <c r="U232" s="3">
        <v>95</v>
      </c>
      <c r="V232" s="3">
        <v>1</v>
      </c>
      <c r="X232" s="3">
        <v>548</v>
      </c>
      <c r="Y232" s="3">
        <v>8</v>
      </c>
      <c r="Z232" s="3">
        <v>539</v>
      </c>
      <c r="AA232" s="3">
        <v>1</v>
      </c>
      <c r="AC232" s="4">
        <v>671</v>
      </c>
      <c r="AD232" s="3">
        <v>35</v>
      </c>
      <c r="AE232" s="3">
        <v>634</v>
      </c>
      <c r="AF232" s="3">
        <v>2</v>
      </c>
      <c r="AH232" s="4">
        <v>85</v>
      </c>
      <c r="AI232" s="3">
        <v>17</v>
      </c>
      <c r="AJ232" s="3">
        <v>67</v>
      </c>
      <c r="AK232" s="3">
        <v>1</v>
      </c>
      <c r="AM232" s="4">
        <v>369</v>
      </c>
      <c r="AN232" s="3">
        <v>4</v>
      </c>
      <c r="AO232" s="3">
        <v>365</v>
      </c>
      <c r="AP232" s="3">
        <v>0</v>
      </c>
      <c r="AR232" s="4">
        <v>454</v>
      </c>
      <c r="AS232" s="3">
        <v>21</v>
      </c>
      <c r="AT232" s="3">
        <v>432</v>
      </c>
      <c r="AU232" s="3">
        <v>1</v>
      </c>
      <c r="AW232" s="3" t="s">
        <v>136</v>
      </c>
      <c r="AX232" s="94">
        <f>Sources!$H$31</f>
        <v>2022</v>
      </c>
      <c r="AY232" s="94" t="str">
        <f>Sources!$G$31</f>
        <v>CENSUS</v>
      </c>
      <c r="AZ232" s="94" t="s">
        <v>141</v>
      </c>
    </row>
    <row r="233" spans="2:52" x14ac:dyDescent="0.2">
      <c r="B233" s="3" t="s">
        <v>128</v>
      </c>
      <c r="C233" s="3" t="s">
        <v>107</v>
      </c>
      <c r="D233" s="4">
        <v>3</v>
      </c>
      <c r="E233" s="3">
        <v>3</v>
      </c>
      <c r="F233" s="3">
        <v>0</v>
      </c>
      <c r="G233" s="3">
        <v>0</v>
      </c>
      <c r="I233" s="4">
        <v>15</v>
      </c>
      <c r="J233" s="3">
        <v>0</v>
      </c>
      <c r="K233" s="3">
        <v>15</v>
      </c>
      <c r="L233" s="3">
        <v>0</v>
      </c>
      <c r="N233" s="4">
        <v>18</v>
      </c>
      <c r="O233" s="3">
        <v>3</v>
      </c>
      <c r="P233" s="3">
        <v>15</v>
      </c>
      <c r="Q233" s="3">
        <v>0</v>
      </c>
      <c r="S233" s="4">
        <v>3</v>
      </c>
      <c r="T233" s="3">
        <v>3</v>
      </c>
      <c r="U233" s="3">
        <v>0</v>
      </c>
      <c r="V233" s="3">
        <v>0</v>
      </c>
      <c r="X233" s="3">
        <v>9</v>
      </c>
      <c r="Y233" s="3">
        <v>0</v>
      </c>
      <c r="Z233" s="3">
        <v>9</v>
      </c>
      <c r="AA233" s="3">
        <v>0</v>
      </c>
      <c r="AC233" s="4">
        <v>12</v>
      </c>
      <c r="AD233" s="3">
        <v>3</v>
      </c>
      <c r="AE233" s="3">
        <v>9</v>
      </c>
      <c r="AF233" s="3">
        <v>0</v>
      </c>
      <c r="AH233" s="4">
        <v>0</v>
      </c>
      <c r="AI233" s="3">
        <v>0</v>
      </c>
      <c r="AJ233" s="3">
        <v>0</v>
      </c>
      <c r="AK233" s="3">
        <v>0</v>
      </c>
      <c r="AM233" s="4">
        <v>6</v>
      </c>
      <c r="AN233" s="3">
        <v>0</v>
      </c>
      <c r="AO233" s="3">
        <v>6</v>
      </c>
      <c r="AP233" s="3">
        <v>0</v>
      </c>
      <c r="AR233" s="4">
        <v>6</v>
      </c>
      <c r="AS233" s="3">
        <v>0</v>
      </c>
      <c r="AT233" s="3">
        <v>6</v>
      </c>
      <c r="AU233" s="3">
        <v>0</v>
      </c>
      <c r="AW233" s="3" t="s">
        <v>136</v>
      </c>
      <c r="AX233" s="94">
        <f>Sources!$H$31</f>
        <v>2022</v>
      </c>
      <c r="AY233" s="94" t="str">
        <f>Sources!$G$31</f>
        <v>CENSUS</v>
      </c>
      <c r="AZ233" s="94" t="s">
        <v>141</v>
      </c>
    </row>
    <row r="234" spans="2:52" x14ac:dyDescent="0.2">
      <c r="B234" s="3" t="s">
        <v>128</v>
      </c>
      <c r="C234" s="3" t="s">
        <v>10</v>
      </c>
      <c r="D234" s="4">
        <v>21</v>
      </c>
      <c r="E234" s="3">
        <v>15</v>
      </c>
      <c r="F234" s="3">
        <v>4</v>
      </c>
      <c r="G234" s="3">
        <v>2</v>
      </c>
      <c r="I234" s="4">
        <v>64</v>
      </c>
      <c r="J234" s="3">
        <v>3</v>
      </c>
      <c r="K234" s="3">
        <v>61</v>
      </c>
      <c r="L234" s="3">
        <v>0</v>
      </c>
      <c r="N234" s="4">
        <v>85</v>
      </c>
      <c r="O234" s="3">
        <v>18</v>
      </c>
      <c r="P234" s="3">
        <v>65</v>
      </c>
      <c r="Q234" s="3">
        <v>2</v>
      </c>
      <c r="S234" s="4">
        <v>12</v>
      </c>
      <c r="T234" s="3">
        <v>8</v>
      </c>
      <c r="U234" s="3">
        <v>3</v>
      </c>
      <c r="V234" s="3">
        <v>1</v>
      </c>
      <c r="X234" s="3">
        <v>34</v>
      </c>
      <c r="Y234" s="3">
        <v>2</v>
      </c>
      <c r="Z234" s="3">
        <v>32</v>
      </c>
      <c r="AA234" s="3">
        <v>0</v>
      </c>
      <c r="AC234" s="4">
        <v>46</v>
      </c>
      <c r="AD234" s="3">
        <v>10</v>
      </c>
      <c r="AE234" s="3">
        <v>35</v>
      </c>
      <c r="AF234" s="3">
        <v>1</v>
      </c>
      <c r="AH234" s="4">
        <v>9</v>
      </c>
      <c r="AI234" s="3">
        <v>7</v>
      </c>
      <c r="AJ234" s="3">
        <v>1</v>
      </c>
      <c r="AK234" s="3">
        <v>1</v>
      </c>
      <c r="AM234" s="4">
        <v>30</v>
      </c>
      <c r="AN234" s="3">
        <v>1</v>
      </c>
      <c r="AO234" s="3">
        <v>29</v>
      </c>
      <c r="AP234" s="3">
        <v>0</v>
      </c>
      <c r="AR234" s="4">
        <v>39</v>
      </c>
      <c r="AS234" s="3">
        <v>8</v>
      </c>
      <c r="AT234" s="3">
        <v>30</v>
      </c>
      <c r="AU234" s="3">
        <v>1</v>
      </c>
      <c r="AW234" s="3" t="s">
        <v>136</v>
      </c>
      <c r="AX234" s="94">
        <f>Sources!$H$31</f>
        <v>2022</v>
      </c>
      <c r="AY234" s="94" t="str">
        <f>Sources!$G$31</f>
        <v>CENSUS</v>
      </c>
      <c r="AZ234" s="94" t="s">
        <v>141</v>
      </c>
    </row>
    <row r="235" spans="2:52" x14ac:dyDescent="0.2">
      <c r="B235" s="3" t="s">
        <v>128</v>
      </c>
      <c r="C235" s="3" t="s">
        <v>11</v>
      </c>
      <c r="D235" s="4">
        <v>22</v>
      </c>
      <c r="E235" s="3">
        <v>3</v>
      </c>
      <c r="F235" s="3">
        <v>18</v>
      </c>
      <c r="G235" s="3">
        <v>1</v>
      </c>
      <c r="I235" s="4">
        <v>0</v>
      </c>
      <c r="J235" s="3">
        <v>0</v>
      </c>
      <c r="K235" s="3">
        <v>0</v>
      </c>
      <c r="L235" s="3">
        <v>0</v>
      </c>
      <c r="N235" s="4">
        <v>22</v>
      </c>
      <c r="O235" s="3">
        <v>3</v>
      </c>
      <c r="P235" s="3">
        <v>18</v>
      </c>
      <c r="Q235" s="3">
        <v>1</v>
      </c>
      <c r="S235" s="4">
        <v>15</v>
      </c>
      <c r="T235" s="3">
        <v>3</v>
      </c>
      <c r="U235" s="3">
        <v>11</v>
      </c>
      <c r="V235" s="3">
        <v>1</v>
      </c>
      <c r="X235" s="3">
        <v>0</v>
      </c>
      <c r="Y235" s="3">
        <v>0</v>
      </c>
      <c r="Z235" s="3">
        <v>0</v>
      </c>
      <c r="AA235" s="3">
        <v>0</v>
      </c>
      <c r="AC235" s="4">
        <v>15</v>
      </c>
      <c r="AD235" s="3">
        <v>3</v>
      </c>
      <c r="AE235" s="3">
        <v>11</v>
      </c>
      <c r="AF235" s="3">
        <v>1</v>
      </c>
      <c r="AH235" s="4">
        <v>7</v>
      </c>
      <c r="AI235" s="3">
        <v>0</v>
      </c>
      <c r="AJ235" s="3">
        <v>7</v>
      </c>
      <c r="AK235" s="3">
        <v>0</v>
      </c>
      <c r="AM235" s="4">
        <v>0</v>
      </c>
      <c r="AN235" s="3">
        <v>0</v>
      </c>
      <c r="AO235" s="3">
        <v>0</v>
      </c>
      <c r="AP235" s="3">
        <v>0</v>
      </c>
      <c r="AR235" s="4">
        <v>7</v>
      </c>
      <c r="AS235" s="3">
        <v>0</v>
      </c>
      <c r="AT235" s="3">
        <v>7</v>
      </c>
      <c r="AU235" s="3">
        <v>0</v>
      </c>
      <c r="AW235" s="3" t="s">
        <v>136</v>
      </c>
      <c r="AX235" s="94">
        <f>Sources!$H$31</f>
        <v>2022</v>
      </c>
      <c r="AY235" s="94" t="str">
        <f>Sources!$G$31</f>
        <v>CENSUS</v>
      </c>
      <c r="AZ235" s="94" t="s">
        <v>141</v>
      </c>
    </row>
    <row r="236" spans="2:52" x14ac:dyDescent="0.2">
      <c r="AX236" s="94"/>
      <c r="AY236" s="94"/>
      <c r="AZ236" s="94"/>
    </row>
    <row r="237" spans="2:52" x14ac:dyDescent="0.2">
      <c r="B237" s="3" t="s">
        <v>129</v>
      </c>
      <c r="C237" s="3" t="s">
        <v>1</v>
      </c>
      <c r="D237" s="4">
        <v>19330309</v>
      </c>
      <c r="E237" s="3">
        <v>16040815</v>
      </c>
      <c r="F237" s="3">
        <v>3062225</v>
      </c>
      <c r="G237" s="3">
        <v>227269</v>
      </c>
      <c r="I237" s="4">
        <v>16948340</v>
      </c>
      <c r="J237" s="3">
        <v>10996291</v>
      </c>
      <c r="K237" s="3">
        <v>5949205</v>
      </c>
      <c r="L237" s="3">
        <v>2844</v>
      </c>
      <c r="N237" s="4">
        <v>36278649</v>
      </c>
      <c r="O237" s="3">
        <v>27037106</v>
      </c>
      <c r="P237" s="3">
        <v>9011430</v>
      </c>
      <c r="Q237" s="3">
        <v>230113</v>
      </c>
      <c r="S237" s="4">
        <v>11034623</v>
      </c>
      <c r="T237" s="3">
        <v>9280263</v>
      </c>
      <c r="U237" s="3">
        <v>1726826</v>
      </c>
      <c r="V237" s="3">
        <v>27534</v>
      </c>
      <c r="X237" s="3">
        <v>8138114</v>
      </c>
      <c r="Y237" s="3">
        <v>5130269</v>
      </c>
      <c r="Z237" s="3">
        <v>3006333</v>
      </c>
      <c r="AA237" s="3">
        <v>1512</v>
      </c>
      <c r="AC237" s="4">
        <v>19172737</v>
      </c>
      <c r="AD237" s="3">
        <v>14410532</v>
      </c>
      <c r="AE237" s="3">
        <v>4733159</v>
      </c>
      <c r="AF237" s="3">
        <v>29046</v>
      </c>
      <c r="AH237" s="4">
        <v>8295685</v>
      </c>
      <c r="AI237" s="3">
        <v>6760552</v>
      </c>
      <c r="AJ237" s="3">
        <v>1335399</v>
      </c>
      <c r="AK237" s="3">
        <v>199735</v>
      </c>
      <c r="AM237" s="4">
        <v>8810226</v>
      </c>
      <c r="AN237" s="3">
        <v>5866022</v>
      </c>
      <c r="AO237" s="3">
        <v>2942872</v>
      </c>
      <c r="AP237" s="3">
        <v>1332</v>
      </c>
      <c r="AR237" s="4">
        <v>17105911</v>
      </c>
      <c r="AS237" s="3">
        <v>12626574</v>
      </c>
      <c r="AT237" s="3">
        <v>4278271</v>
      </c>
      <c r="AU237" s="3">
        <v>201067</v>
      </c>
      <c r="AW237" s="3" t="s">
        <v>134</v>
      </c>
      <c r="AX237" s="94">
        <f>Sources!$H$33</f>
        <v>2023</v>
      </c>
      <c r="AY237" s="94" t="str">
        <f>Sources!$G$33</f>
        <v>LFS</v>
      </c>
      <c r="AZ237" s="94" t="s">
        <v>140</v>
      </c>
    </row>
    <row r="238" spans="2:52" x14ac:dyDescent="0.2">
      <c r="B238" s="3" t="s">
        <v>129</v>
      </c>
      <c r="C238" s="3" t="s">
        <v>8</v>
      </c>
      <c r="D238" s="4">
        <v>10020083</v>
      </c>
      <c r="E238" s="3">
        <v>7477075</v>
      </c>
      <c r="F238" s="3">
        <v>2374055</v>
      </c>
      <c r="G238" s="3">
        <v>168952</v>
      </c>
      <c r="I238" s="4">
        <v>15028348</v>
      </c>
      <c r="J238" s="3">
        <v>10996291</v>
      </c>
      <c r="K238" s="3">
        <v>4029213</v>
      </c>
      <c r="L238" s="3">
        <v>2844</v>
      </c>
      <c r="N238" s="4">
        <v>25048431</v>
      </c>
      <c r="O238" s="3">
        <v>18473366</v>
      </c>
      <c r="P238" s="3">
        <v>6403268</v>
      </c>
      <c r="Q238" s="3">
        <v>171796</v>
      </c>
      <c r="S238" s="4">
        <v>6892159</v>
      </c>
      <c r="T238" s="3">
        <v>5403871</v>
      </c>
      <c r="U238" s="3">
        <v>1475848</v>
      </c>
      <c r="V238" s="3">
        <v>12440</v>
      </c>
      <c r="X238" s="3">
        <v>7023599</v>
      </c>
      <c r="Y238" s="3">
        <v>5130269</v>
      </c>
      <c r="Z238" s="3">
        <v>1891818</v>
      </c>
      <c r="AA238" s="3">
        <v>1512</v>
      </c>
      <c r="AC238" s="4">
        <v>13915758</v>
      </c>
      <c r="AD238" s="3">
        <v>10534140</v>
      </c>
      <c r="AE238" s="3">
        <v>3367666</v>
      </c>
      <c r="AF238" s="3">
        <v>13952</v>
      </c>
      <c r="AH238" s="4">
        <v>3127923</v>
      </c>
      <c r="AI238" s="3">
        <v>2073204</v>
      </c>
      <c r="AJ238" s="3">
        <v>898208</v>
      </c>
      <c r="AK238" s="3">
        <v>156512</v>
      </c>
      <c r="AM238" s="4">
        <v>8004748</v>
      </c>
      <c r="AN238" s="3">
        <v>5866022</v>
      </c>
      <c r="AO238" s="3">
        <v>2137394</v>
      </c>
      <c r="AP238" s="3">
        <v>1332</v>
      </c>
      <c r="AR238" s="4">
        <v>11132671</v>
      </c>
      <c r="AS238" s="3">
        <v>7939226</v>
      </c>
      <c r="AT238" s="3">
        <v>3035602</v>
      </c>
      <c r="AU238" s="3">
        <v>157844</v>
      </c>
      <c r="AW238" s="3" t="s">
        <v>134</v>
      </c>
      <c r="AX238" s="94">
        <f>Sources!$H$33</f>
        <v>2023</v>
      </c>
      <c r="AY238" s="94" t="str">
        <f>Sources!$G$33</f>
        <v>LFS</v>
      </c>
      <c r="AZ238" s="94" t="s">
        <v>140</v>
      </c>
    </row>
    <row r="239" spans="2:52" x14ac:dyDescent="0.2">
      <c r="B239" s="3" t="s">
        <v>129</v>
      </c>
      <c r="C239" s="3" t="s">
        <v>107</v>
      </c>
      <c r="D239" s="4">
        <v>491132</v>
      </c>
      <c r="E239" s="3">
        <v>490122</v>
      </c>
      <c r="F239" s="3">
        <v>0</v>
      </c>
      <c r="G239" s="3">
        <v>1009</v>
      </c>
      <c r="I239" s="4">
        <v>387901</v>
      </c>
      <c r="J239" s="3">
        <v>0</v>
      </c>
      <c r="K239" s="3">
        <v>387901</v>
      </c>
      <c r="L239" s="3">
        <v>0</v>
      </c>
      <c r="N239" s="4">
        <v>879033</v>
      </c>
      <c r="O239" s="3">
        <v>490122</v>
      </c>
      <c r="P239" s="3">
        <v>387901</v>
      </c>
      <c r="Q239" s="3">
        <v>1009</v>
      </c>
      <c r="S239" s="4">
        <v>381328</v>
      </c>
      <c r="T239" s="3">
        <v>380327</v>
      </c>
      <c r="U239" s="3">
        <v>0</v>
      </c>
      <c r="V239" s="3">
        <v>1001</v>
      </c>
      <c r="X239" s="3">
        <v>249571</v>
      </c>
      <c r="Y239" s="3">
        <v>0</v>
      </c>
      <c r="Z239" s="3">
        <v>249571</v>
      </c>
      <c r="AA239" s="3">
        <v>0</v>
      </c>
      <c r="AC239" s="4">
        <v>630899</v>
      </c>
      <c r="AD239" s="3">
        <v>380327</v>
      </c>
      <c r="AE239" s="3">
        <v>249571</v>
      </c>
      <c r="AF239" s="3">
        <v>1001</v>
      </c>
      <c r="AH239" s="4">
        <v>109804</v>
      </c>
      <c r="AI239" s="3">
        <v>109796</v>
      </c>
      <c r="AJ239" s="3">
        <v>0</v>
      </c>
      <c r="AK239" s="3">
        <v>8</v>
      </c>
      <c r="AM239" s="4">
        <v>138330</v>
      </c>
      <c r="AN239" s="3">
        <v>0</v>
      </c>
      <c r="AO239" s="3">
        <v>138330</v>
      </c>
      <c r="AP239" s="3">
        <v>0</v>
      </c>
      <c r="AR239" s="4">
        <v>248134</v>
      </c>
      <c r="AS239" s="3">
        <v>109796</v>
      </c>
      <c r="AT239" s="3">
        <v>138330</v>
      </c>
      <c r="AU239" s="3">
        <v>8</v>
      </c>
      <c r="AW239" s="3" t="s">
        <v>134</v>
      </c>
      <c r="AX239" s="94">
        <f>Sources!$H$33</f>
        <v>2023</v>
      </c>
      <c r="AY239" s="94" t="str">
        <f>Sources!$G$33</f>
        <v>LFS</v>
      </c>
      <c r="AZ239" s="94" t="s">
        <v>140</v>
      </c>
    </row>
    <row r="240" spans="2:52" x14ac:dyDescent="0.2">
      <c r="B240" s="3" t="s">
        <v>129</v>
      </c>
      <c r="C240" s="3" t="s">
        <v>10</v>
      </c>
      <c r="D240" s="4">
        <v>6914416</v>
      </c>
      <c r="E240" s="3">
        <v>6863381</v>
      </c>
      <c r="F240" s="3">
        <v>0</v>
      </c>
      <c r="G240" s="3">
        <v>51035</v>
      </c>
      <c r="I240" s="4">
        <v>1532091</v>
      </c>
      <c r="J240" s="3">
        <v>0</v>
      </c>
      <c r="K240" s="3">
        <v>1532091</v>
      </c>
      <c r="L240" s="3">
        <v>0</v>
      </c>
      <c r="N240" s="4">
        <v>8446507</v>
      </c>
      <c r="O240" s="3">
        <v>6863381</v>
      </c>
      <c r="P240" s="3">
        <v>1532091</v>
      </c>
      <c r="Q240" s="3">
        <v>51035</v>
      </c>
      <c r="S240" s="4">
        <v>3046870</v>
      </c>
      <c r="T240" s="3">
        <v>3034530</v>
      </c>
      <c r="U240" s="3">
        <v>0</v>
      </c>
      <c r="V240" s="3">
        <v>12340</v>
      </c>
      <c r="X240" s="3">
        <v>864943</v>
      </c>
      <c r="Y240" s="3">
        <v>0</v>
      </c>
      <c r="Z240" s="3">
        <v>864943</v>
      </c>
      <c r="AA240" s="3">
        <v>0</v>
      </c>
      <c r="AC240" s="4">
        <v>3911813</v>
      </c>
      <c r="AD240" s="3">
        <v>3034530</v>
      </c>
      <c r="AE240" s="3">
        <v>864943</v>
      </c>
      <c r="AF240" s="3">
        <v>12340</v>
      </c>
      <c r="AH240" s="4">
        <v>3867545</v>
      </c>
      <c r="AI240" s="3">
        <v>3828851</v>
      </c>
      <c r="AJ240" s="3">
        <v>0</v>
      </c>
      <c r="AK240" s="3">
        <v>38694</v>
      </c>
      <c r="AM240" s="4">
        <v>667148</v>
      </c>
      <c r="AN240" s="3">
        <v>0</v>
      </c>
      <c r="AO240" s="3">
        <v>667148</v>
      </c>
      <c r="AP240" s="3">
        <v>0</v>
      </c>
      <c r="AR240" s="4">
        <v>4534693</v>
      </c>
      <c r="AS240" s="3">
        <v>3828851</v>
      </c>
      <c r="AT240" s="3">
        <v>667148</v>
      </c>
      <c r="AU240" s="3">
        <v>38694</v>
      </c>
      <c r="AW240" s="3" t="s">
        <v>134</v>
      </c>
      <c r="AX240" s="94">
        <f>Sources!$H$33</f>
        <v>2023</v>
      </c>
      <c r="AY240" s="94" t="str">
        <f>Sources!$G$33</f>
        <v>LFS</v>
      </c>
      <c r="AZ240" s="94" t="s">
        <v>140</v>
      </c>
    </row>
    <row r="241" spans="2:52" x14ac:dyDescent="0.2">
      <c r="B241" s="3" t="s">
        <v>129</v>
      </c>
      <c r="C241" s="3" t="s">
        <v>11</v>
      </c>
      <c r="D241" s="4">
        <v>1904679</v>
      </c>
      <c r="E241" s="3">
        <v>1210237</v>
      </c>
      <c r="F241" s="3">
        <v>688169</v>
      </c>
      <c r="G241" s="3">
        <v>6273</v>
      </c>
      <c r="I241" s="4">
        <v>0</v>
      </c>
      <c r="J241" s="3">
        <v>0</v>
      </c>
      <c r="K241" s="3">
        <v>0</v>
      </c>
      <c r="L241" s="3">
        <v>0</v>
      </c>
      <c r="N241" s="4">
        <v>1904679</v>
      </c>
      <c r="O241" s="3">
        <v>1210237</v>
      </c>
      <c r="P241" s="3">
        <v>688169</v>
      </c>
      <c r="Q241" s="3">
        <v>6273</v>
      </c>
      <c r="S241" s="4">
        <v>714266</v>
      </c>
      <c r="T241" s="3">
        <v>461535</v>
      </c>
      <c r="U241" s="3">
        <v>250978</v>
      </c>
      <c r="V241" s="3">
        <v>1753</v>
      </c>
      <c r="X241" s="3">
        <v>0</v>
      </c>
      <c r="Y241" s="3">
        <v>0</v>
      </c>
      <c r="Z241" s="3">
        <v>0</v>
      </c>
      <c r="AA241" s="3">
        <v>0</v>
      </c>
      <c r="AC241" s="4">
        <v>714266</v>
      </c>
      <c r="AD241" s="3">
        <v>461535</v>
      </c>
      <c r="AE241" s="3">
        <v>250978</v>
      </c>
      <c r="AF241" s="3">
        <v>1753</v>
      </c>
      <c r="AH241" s="4">
        <v>1190413</v>
      </c>
      <c r="AI241" s="3">
        <v>748702</v>
      </c>
      <c r="AJ241" s="3">
        <v>437191</v>
      </c>
      <c r="AK241" s="3">
        <v>4520</v>
      </c>
      <c r="AM241" s="4">
        <v>0</v>
      </c>
      <c r="AN241" s="3">
        <v>0</v>
      </c>
      <c r="AO241" s="3">
        <v>0</v>
      </c>
      <c r="AP241" s="3">
        <v>0</v>
      </c>
      <c r="AR241" s="4">
        <v>1190413</v>
      </c>
      <c r="AS241" s="3">
        <v>748702</v>
      </c>
      <c r="AT241" s="3">
        <v>437191</v>
      </c>
      <c r="AU241" s="3">
        <v>4520</v>
      </c>
      <c r="AW241" s="3" t="s">
        <v>134</v>
      </c>
      <c r="AX241" s="94">
        <f>Sources!$H$33</f>
        <v>2023</v>
      </c>
      <c r="AY241" s="94" t="str">
        <f>Sources!$G$33</f>
        <v>LFS</v>
      </c>
      <c r="AZ241" s="94" t="s">
        <v>140</v>
      </c>
    </row>
    <row r="242" spans="2:52" x14ac:dyDescent="0.2">
      <c r="AX242" s="94"/>
      <c r="AY242" s="94"/>
      <c r="AZ242" s="94"/>
    </row>
    <row r="243" spans="2:52" x14ac:dyDescent="0.2">
      <c r="B243" s="3" t="s">
        <v>129</v>
      </c>
      <c r="C243" s="3" t="s">
        <v>1</v>
      </c>
      <c r="D243" s="4">
        <v>19499808</v>
      </c>
      <c r="E243" s="3">
        <v>16180636</v>
      </c>
      <c r="F243" s="3">
        <v>3089538</v>
      </c>
      <c r="G243" s="3">
        <v>229634</v>
      </c>
      <c r="I243" s="4">
        <v>17107929</v>
      </c>
      <c r="J243" s="3">
        <v>11079556</v>
      </c>
      <c r="K243" s="3">
        <v>6025528</v>
      </c>
      <c r="L243" s="3">
        <v>2844</v>
      </c>
      <c r="N243" s="4">
        <v>36607737</v>
      </c>
      <c r="O243" s="3">
        <v>27260192</v>
      </c>
      <c r="P243" s="3">
        <v>9115066</v>
      </c>
      <c r="Q243" s="3">
        <v>232478</v>
      </c>
      <c r="S243" s="4">
        <v>11134220</v>
      </c>
      <c r="T243" s="3">
        <v>9365547</v>
      </c>
      <c r="U243" s="3">
        <v>1741139</v>
      </c>
      <c r="V243" s="3">
        <v>27534</v>
      </c>
      <c r="X243" s="3">
        <v>8175457</v>
      </c>
      <c r="Y243" s="3">
        <v>5147386</v>
      </c>
      <c r="Z243" s="3">
        <v>3026558</v>
      </c>
      <c r="AA243" s="3">
        <v>1512</v>
      </c>
      <c r="AC243" s="4">
        <v>19309677</v>
      </c>
      <c r="AD243" s="3">
        <v>14512933</v>
      </c>
      <c r="AE243" s="3">
        <v>4767697</v>
      </c>
      <c r="AF243" s="3">
        <v>29046</v>
      </c>
      <c r="AH243" s="4">
        <v>8365588</v>
      </c>
      <c r="AI243" s="3">
        <v>6815088</v>
      </c>
      <c r="AJ243" s="3">
        <v>1348400</v>
      </c>
      <c r="AK243" s="3">
        <v>202099</v>
      </c>
      <c r="AM243" s="4">
        <v>8932472</v>
      </c>
      <c r="AN243" s="3">
        <v>5932170</v>
      </c>
      <c r="AO243" s="3">
        <v>2998970</v>
      </c>
      <c r="AP243" s="3">
        <v>1332</v>
      </c>
      <c r="AR243" s="4">
        <v>17298060</v>
      </c>
      <c r="AS243" s="3">
        <v>12747258</v>
      </c>
      <c r="AT243" s="3">
        <v>4347370</v>
      </c>
      <c r="AU243" s="3">
        <v>203431</v>
      </c>
      <c r="AW243" s="3" t="s">
        <v>134</v>
      </c>
      <c r="AX243" s="94">
        <f>Sources!$H$33</f>
        <v>2023</v>
      </c>
      <c r="AY243" s="94" t="str">
        <f>Sources!$G$33</f>
        <v>LFS</v>
      </c>
      <c r="AZ243" s="94" t="s">
        <v>141</v>
      </c>
    </row>
    <row r="244" spans="2:52" x14ac:dyDescent="0.2">
      <c r="B244" s="3" t="s">
        <v>129</v>
      </c>
      <c r="C244" s="3" t="s">
        <v>8</v>
      </c>
      <c r="D244" s="4">
        <v>10135530</v>
      </c>
      <c r="E244" s="3">
        <v>7567607</v>
      </c>
      <c r="F244" s="3">
        <v>2397550</v>
      </c>
      <c r="G244" s="3">
        <v>170373</v>
      </c>
      <c r="I244" s="4">
        <v>15175257</v>
      </c>
      <c r="J244" s="3">
        <v>11079556</v>
      </c>
      <c r="K244" s="3">
        <v>4092856</v>
      </c>
      <c r="L244" s="3">
        <v>2844</v>
      </c>
      <c r="N244" s="4">
        <v>25310787</v>
      </c>
      <c r="O244" s="3">
        <v>18647163</v>
      </c>
      <c r="P244" s="3">
        <v>6490406</v>
      </c>
      <c r="Q244" s="3">
        <v>173217</v>
      </c>
      <c r="S244" s="4">
        <v>6972538</v>
      </c>
      <c r="T244" s="3">
        <v>5471712</v>
      </c>
      <c r="U244" s="3">
        <v>1488386</v>
      </c>
      <c r="V244" s="3">
        <v>12440</v>
      </c>
      <c r="X244" s="3">
        <v>7054120</v>
      </c>
      <c r="Y244" s="3">
        <v>5147386</v>
      </c>
      <c r="Z244" s="3">
        <v>1905221</v>
      </c>
      <c r="AA244" s="3">
        <v>1512</v>
      </c>
      <c r="AC244" s="4">
        <v>14026658</v>
      </c>
      <c r="AD244" s="3">
        <v>10619098</v>
      </c>
      <c r="AE244" s="3">
        <v>3393607</v>
      </c>
      <c r="AF244" s="3">
        <v>13952</v>
      </c>
      <c r="AH244" s="4">
        <v>3162992</v>
      </c>
      <c r="AI244" s="3">
        <v>2095895</v>
      </c>
      <c r="AJ244" s="3">
        <v>909165</v>
      </c>
      <c r="AK244" s="3">
        <v>157932</v>
      </c>
      <c r="AM244" s="4">
        <v>8121137</v>
      </c>
      <c r="AN244" s="3">
        <v>5932170</v>
      </c>
      <c r="AO244" s="3">
        <v>2187635</v>
      </c>
      <c r="AP244" s="3">
        <v>1332</v>
      </c>
      <c r="AR244" s="4">
        <v>11284129</v>
      </c>
      <c r="AS244" s="3">
        <v>8028065</v>
      </c>
      <c r="AT244" s="3">
        <v>3096800</v>
      </c>
      <c r="AU244" s="3">
        <v>159264</v>
      </c>
      <c r="AW244" s="3" t="s">
        <v>134</v>
      </c>
      <c r="AX244" s="94">
        <f>Sources!$H$33</f>
        <v>2023</v>
      </c>
      <c r="AY244" s="94" t="str">
        <f>Sources!$G$33</f>
        <v>LFS</v>
      </c>
      <c r="AZ244" s="94" t="s">
        <v>141</v>
      </c>
    </row>
    <row r="245" spans="2:52" x14ac:dyDescent="0.2">
      <c r="B245" s="3" t="s">
        <v>129</v>
      </c>
      <c r="C245" s="3" t="s">
        <v>107</v>
      </c>
      <c r="D245" s="4">
        <v>496736</v>
      </c>
      <c r="E245" s="3">
        <v>495726</v>
      </c>
      <c r="F245" s="3">
        <v>0</v>
      </c>
      <c r="G245" s="3">
        <v>1009</v>
      </c>
      <c r="I245" s="4">
        <v>390828</v>
      </c>
      <c r="J245" s="3">
        <v>0</v>
      </c>
      <c r="K245" s="3">
        <v>390828</v>
      </c>
      <c r="L245" s="3">
        <v>0</v>
      </c>
      <c r="N245" s="4">
        <v>887564</v>
      </c>
      <c r="O245" s="3">
        <v>495726</v>
      </c>
      <c r="P245" s="3">
        <v>390828</v>
      </c>
      <c r="Q245" s="3">
        <v>1009</v>
      </c>
      <c r="S245" s="4">
        <v>386369</v>
      </c>
      <c r="T245" s="3">
        <v>385368</v>
      </c>
      <c r="U245" s="3">
        <v>0</v>
      </c>
      <c r="V245" s="3">
        <v>1001</v>
      </c>
      <c r="X245" s="3">
        <v>251235</v>
      </c>
      <c r="Y245" s="3">
        <v>0</v>
      </c>
      <c r="Z245" s="3">
        <v>251235</v>
      </c>
      <c r="AA245" s="3">
        <v>0</v>
      </c>
      <c r="AC245" s="4">
        <v>637604</v>
      </c>
      <c r="AD245" s="3">
        <v>385368</v>
      </c>
      <c r="AE245" s="3">
        <v>251235</v>
      </c>
      <c r="AF245" s="3">
        <v>1001</v>
      </c>
      <c r="AH245" s="4">
        <v>110367</v>
      </c>
      <c r="AI245" s="3">
        <v>110359</v>
      </c>
      <c r="AJ245" s="3">
        <v>0</v>
      </c>
      <c r="AK245" s="3">
        <v>8</v>
      </c>
      <c r="AM245" s="4">
        <v>139593</v>
      </c>
      <c r="AN245" s="3">
        <v>0</v>
      </c>
      <c r="AO245" s="3">
        <v>139593</v>
      </c>
      <c r="AP245" s="3">
        <v>0</v>
      </c>
      <c r="AR245" s="4">
        <v>249960</v>
      </c>
      <c r="AS245" s="3">
        <v>110359</v>
      </c>
      <c r="AT245" s="3">
        <v>139593</v>
      </c>
      <c r="AU245" s="3">
        <v>8</v>
      </c>
      <c r="AW245" s="3" t="s">
        <v>134</v>
      </c>
      <c r="AX245" s="94">
        <f>Sources!$H$33</f>
        <v>2023</v>
      </c>
      <c r="AY245" s="94" t="str">
        <f>Sources!$G$33</f>
        <v>LFS</v>
      </c>
      <c r="AZ245" s="94" t="s">
        <v>141</v>
      </c>
    </row>
    <row r="246" spans="2:52" x14ac:dyDescent="0.2">
      <c r="B246" s="3" t="s">
        <v>129</v>
      </c>
      <c r="C246" s="3" t="s">
        <v>10</v>
      </c>
      <c r="D246" s="4">
        <v>6949721</v>
      </c>
      <c r="E246" s="3">
        <v>6897741</v>
      </c>
      <c r="F246" s="3">
        <v>0</v>
      </c>
      <c r="G246" s="3">
        <v>51979</v>
      </c>
      <c r="I246" s="4">
        <v>1541844</v>
      </c>
      <c r="J246" s="3">
        <v>0</v>
      </c>
      <c r="K246" s="3">
        <v>1541844</v>
      </c>
      <c r="L246" s="3">
        <v>0</v>
      </c>
      <c r="N246" s="4">
        <v>8491565</v>
      </c>
      <c r="O246" s="3">
        <v>6897741</v>
      </c>
      <c r="P246" s="3">
        <v>1541844</v>
      </c>
      <c r="Q246" s="3">
        <v>51979</v>
      </c>
      <c r="S246" s="4">
        <v>3057694</v>
      </c>
      <c r="T246" s="3">
        <v>3045354</v>
      </c>
      <c r="U246" s="3">
        <v>0</v>
      </c>
      <c r="V246" s="3">
        <v>12340</v>
      </c>
      <c r="X246" s="3">
        <v>870102</v>
      </c>
      <c r="Y246" s="3">
        <v>0</v>
      </c>
      <c r="Z246" s="3">
        <v>870102</v>
      </c>
      <c r="AA246" s="3">
        <v>0</v>
      </c>
      <c r="AC246" s="4">
        <v>3927796</v>
      </c>
      <c r="AD246" s="3">
        <v>3045354</v>
      </c>
      <c r="AE246" s="3">
        <v>870102</v>
      </c>
      <c r="AF246" s="3">
        <v>12340</v>
      </c>
      <c r="AH246" s="4">
        <v>3892026</v>
      </c>
      <c r="AI246" s="3">
        <v>3852387</v>
      </c>
      <c r="AJ246" s="3">
        <v>0</v>
      </c>
      <c r="AK246" s="3">
        <v>39639</v>
      </c>
      <c r="AM246" s="4">
        <v>671742</v>
      </c>
      <c r="AN246" s="3">
        <v>0</v>
      </c>
      <c r="AO246" s="3">
        <v>671742</v>
      </c>
      <c r="AP246" s="3">
        <v>0</v>
      </c>
      <c r="AR246" s="4">
        <v>4563768</v>
      </c>
      <c r="AS246" s="3">
        <v>3852387</v>
      </c>
      <c r="AT246" s="3">
        <v>671742</v>
      </c>
      <c r="AU246" s="3">
        <v>39639</v>
      </c>
      <c r="AW246" s="3" t="s">
        <v>134</v>
      </c>
      <c r="AX246" s="94">
        <f>Sources!$H$33</f>
        <v>2023</v>
      </c>
      <c r="AY246" s="94" t="str">
        <f>Sources!$G$33</f>
        <v>LFS</v>
      </c>
      <c r="AZ246" s="94" t="s">
        <v>141</v>
      </c>
    </row>
    <row r="247" spans="2:52" x14ac:dyDescent="0.2">
      <c r="B247" s="3" t="s">
        <v>129</v>
      </c>
      <c r="C247" s="3" t="s">
        <v>11</v>
      </c>
      <c r="D247" s="4">
        <v>1917822</v>
      </c>
      <c r="E247" s="3">
        <v>1219561</v>
      </c>
      <c r="F247" s="3">
        <v>691988</v>
      </c>
      <c r="G247" s="3">
        <v>6273</v>
      </c>
      <c r="I247" s="4">
        <v>0</v>
      </c>
      <c r="J247" s="3">
        <v>0</v>
      </c>
      <c r="K247" s="3">
        <v>0</v>
      </c>
      <c r="L247" s="3">
        <v>0</v>
      </c>
      <c r="N247" s="4">
        <v>1917822</v>
      </c>
      <c r="O247" s="3">
        <v>1219561</v>
      </c>
      <c r="P247" s="3">
        <v>691988</v>
      </c>
      <c r="Q247" s="3">
        <v>6273</v>
      </c>
      <c r="S247" s="4">
        <v>717620</v>
      </c>
      <c r="T247" s="3">
        <v>463114</v>
      </c>
      <c r="U247" s="3">
        <v>252753</v>
      </c>
      <c r="V247" s="3">
        <v>1753</v>
      </c>
      <c r="X247" s="3">
        <v>0</v>
      </c>
      <c r="Y247" s="3">
        <v>0</v>
      </c>
      <c r="Z247" s="3">
        <v>0</v>
      </c>
      <c r="AA247" s="3">
        <v>0</v>
      </c>
      <c r="AC247" s="4">
        <v>717620</v>
      </c>
      <c r="AD247" s="3">
        <v>463114</v>
      </c>
      <c r="AE247" s="3">
        <v>252753</v>
      </c>
      <c r="AF247" s="3">
        <v>1753</v>
      </c>
      <c r="AH247" s="4">
        <v>1200203</v>
      </c>
      <c r="AI247" s="3">
        <v>756447</v>
      </c>
      <c r="AJ247" s="3">
        <v>439235</v>
      </c>
      <c r="AK247" s="3">
        <v>4520</v>
      </c>
      <c r="AM247" s="4">
        <v>0</v>
      </c>
      <c r="AN247" s="3">
        <v>0</v>
      </c>
      <c r="AO247" s="3">
        <v>0</v>
      </c>
      <c r="AP247" s="3">
        <v>0</v>
      </c>
      <c r="AR247" s="4">
        <v>1200203</v>
      </c>
      <c r="AS247" s="3">
        <v>756447</v>
      </c>
      <c r="AT247" s="3">
        <v>439235</v>
      </c>
      <c r="AU247" s="3">
        <v>4520</v>
      </c>
      <c r="AW247" s="3" t="s">
        <v>134</v>
      </c>
      <c r="AX247" s="94">
        <f>Sources!$H$33</f>
        <v>2023</v>
      </c>
      <c r="AY247" s="94" t="str">
        <f>Sources!$G$33</f>
        <v>LFS</v>
      </c>
      <c r="AZ247" s="94" t="s">
        <v>141</v>
      </c>
    </row>
    <row r="248" spans="2:52" x14ac:dyDescent="0.2">
      <c r="AX248" s="94"/>
      <c r="AY248" s="94"/>
      <c r="AZ248" s="94"/>
    </row>
    <row r="249" spans="2:52" x14ac:dyDescent="0.2">
      <c r="B249" s="3" t="s">
        <v>130</v>
      </c>
      <c r="C249" s="3" t="s">
        <v>1</v>
      </c>
      <c r="D249" s="4">
        <v>26976</v>
      </c>
      <c r="E249" s="3">
        <v>22106</v>
      </c>
      <c r="F249" s="3">
        <v>2860</v>
      </c>
      <c r="G249" s="3">
        <v>2010</v>
      </c>
      <c r="I249" s="4">
        <v>26491</v>
      </c>
      <c r="J249" s="3">
        <v>20</v>
      </c>
      <c r="K249" s="3">
        <v>26134</v>
      </c>
      <c r="L249" s="3">
        <v>338</v>
      </c>
      <c r="N249" s="4">
        <v>53467</v>
      </c>
      <c r="O249" s="3">
        <v>22126</v>
      </c>
      <c r="P249" s="3">
        <v>28994</v>
      </c>
      <c r="Q249" s="3">
        <v>2348</v>
      </c>
      <c r="S249" s="4">
        <v>12256</v>
      </c>
      <c r="T249" s="3">
        <v>10096</v>
      </c>
      <c r="U249" s="3">
        <v>1765</v>
      </c>
      <c r="V249" s="3">
        <v>394</v>
      </c>
      <c r="X249" s="3">
        <v>14761</v>
      </c>
      <c r="Y249" s="3">
        <v>0</v>
      </c>
      <c r="Z249" s="3">
        <v>14661</v>
      </c>
      <c r="AA249" s="3">
        <v>100</v>
      </c>
      <c r="AC249" s="4">
        <v>27017</v>
      </c>
      <c r="AD249" s="3">
        <v>10096</v>
      </c>
      <c r="AE249" s="3">
        <v>16426</v>
      </c>
      <c r="AF249" s="3">
        <v>494</v>
      </c>
      <c r="AH249" s="4">
        <v>14720</v>
      </c>
      <c r="AI249" s="3">
        <v>12010</v>
      </c>
      <c r="AJ249" s="3">
        <v>1095</v>
      </c>
      <c r="AK249" s="3">
        <v>1615</v>
      </c>
      <c r="AM249" s="4">
        <v>11731</v>
      </c>
      <c r="AN249" s="3">
        <v>20</v>
      </c>
      <c r="AO249" s="3">
        <v>11473</v>
      </c>
      <c r="AP249" s="3">
        <v>238</v>
      </c>
      <c r="AR249" s="4">
        <v>26451</v>
      </c>
      <c r="AS249" s="3">
        <v>12030</v>
      </c>
      <c r="AT249" s="3">
        <v>12568</v>
      </c>
      <c r="AU249" s="3">
        <v>1853</v>
      </c>
      <c r="AW249" s="3" t="s">
        <v>134</v>
      </c>
      <c r="AX249" s="94">
        <f>Sources!$H$32</f>
        <v>2019</v>
      </c>
      <c r="AY249" s="94" t="str">
        <f>Sources!$G$32</f>
        <v>HIES</v>
      </c>
      <c r="AZ249" s="94" t="s">
        <v>140</v>
      </c>
    </row>
    <row r="250" spans="2:52" x14ac:dyDescent="0.2">
      <c r="B250" s="3" t="s">
        <v>130</v>
      </c>
      <c r="C250" s="3" t="s">
        <v>8</v>
      </c>
      <c r="D250" s="4">
        <v>10310</v>
      </c>
      <c r="E250" s="3">
        <v>6241</v>
      </c>
      <c r="F250" s="3">
        <v>2564</v>
      </c>
      <c r="G250" s="3">
        <v>1505</v>
      </c>
      <c r="I250" s="4">
        <v>24291</v>
      </c>
      <c r="J250" s="3">
        <v>20</v>
      </c>
      <c r="K250" s="3">
        <v>23933</v>
      </c>
      <c r="L250" s="3">
        <v>338</v>
      </c>
      <c r="N250" s="4">
        <v>34601</v>
      </c>
      <c r="O250" s="3">
        <v>6261</v>
      </c>
      <c r="P250" s="3">
        <v>26497</v>
      </c>
      <c r="Q250" s="3">
        <v>1843</v>
      </c>
      <c r="S250" s="4">
        <v>6062</v>
      </c>
      <c r="T250" s="3">
        <v>4157</v>
      </c>
      <c r="U250" s="3">
        <v>1584</v>
      </c>
      <c r="V250" s="3">
        <v>321</v>
      </c>
      <c r="X250" s="3">
        <v>13305</v>
      </c>
      <c r="Y250" s="3">
        <v>0</v>
      </c>
      <c r="Z250" s="3">
        <v>13206</v>
      </c>
      <c r="AA250" s="3">
        <v>100</v>
      </c>
      <c r="AC250" s="4">
        <v>19367</v>
      </c>
      <c r="AD250" s="3">
        <v>4157</v>
      </c>
      <c r="AE250" s="3">
        <v>14790</v>
      </c>
      <c r="AF250" s="3">
        <v>421</v>
      </c>
      <c r="AH250" s="4">
        <v>4248</v>
      </c>
      <c r="AI250" s="3">
        <v>2084</v>
      </c>
      <c r="AJ250" s="3">
        <v>981</v>
      </c>
      <c r="AK250" s="3">
        <v>1184</v>
      </c>
      <c r="AM250" s="4">
        <v>10985</v>
      </c>
      <c r="AN250" s="3">
        <v>20</v>
      </c>
      <c r="AO250" s="3">
        <v>10728</v>
      </c>
      <c r="AP250" s="3">
        <v>238</v>
      </c>
      <c r="AR250" s="4">
        <v>15233</v>
      </c>
      <c r="AS250" s="3">
        <v>2104</v>
      </c>
      <c r="AT250" s="3">
        <v>11709</v>
      </c>
      <c r="AU250" s="3">
        <v>1422</v>
      </c>
      <c r="AW250" s="3" t="s">
        <v>134</v>
      </c>
      <c r="AX250" s="94">
        <f>Sources!$H$32</f>
        <v>2019</v>
      </c>
      <c r="AY250" s="94" t="str">
        <f>Sources!$G$32</f>
        <v>HIES</v>
      </c>
      <c r="AZ250" s="94" t="s">
        <v>140</v>
      </c>
    </row>
    <row r="251" spans="2:52" x14ac:dyDescent="0.2">
      <c r="B251" s="3" t="s">
        <v>130</v>
      </c>
      <c r="C251" s="3" t="s">
        <v>107</v>
      </c>
      <c r="D251" s="4">
        <v>708</v>
      </c>
      <c r="E251" s="3">
        <v>708</v>
      </c>
      <c r="F251" s="3">
        <v>0</v>
      </c>
      <c r="G251" s="3">
        <v>0</v>
      </c>
      <c r="I251" s="4">
        <v>740</v>
      </c>
      <c r="J251" s="3">
        <v>0</v>
      </c>
      <c r="K251" s="3">
        <v>740</v>
      </c>
      <c r="L251" s="3">
        <v>0</v>
      </c>
      <c r="N251" s="4">
        <v>1448</v>
      </c>
      <c r="O251" s="3">
        <v>708</v>
      </c>
      <c r="P251" s="3">
        <v>740</v>
      </c>
      <c r="Q251" s="3">
        <v>0</v>
      </c>
      <c r="S251" s="4">
        <v>506</v>
      </c>
      <c r="T251" s="3">
        <v>506</v>
      </c>
      <c r="U251" s="3">
        <v>0</v>
      </c>
      <c r="V251" s="3">
        <v>0</v>
      </c>
      <c r="X251" s="3">
        <v>495</v>
      </c>
      <c r="Y251" s="3">
        <v>0</v>
      </c>
      <c r="Z251" s="3">
        <v>495</v>
      </c>
      <c r="AA251" s="3">
        <v>0</v>
      </c>
      <c r="AC251" s="4">
        <v>1001</v>
      </c>
      <c r="AD251" s="3">
        <v>506</v>
      </c>
      <c r="AE251" s="3">
        <v>495</v>
      </c>
      <c r="AF251" s="3">
        <v>0</v>
      </c>
      <c r="AH251" s="4">
        <v>203</v>
      </c>
      <c r="AI251" s="3">
        <v>203</v>
      </c>
      <c r="AJ251" s="3">
        <v>0</v>
      </c>
      <c r="AK251" s="3">
        <v>0</v>
      </c>
      <c r="AM251" s="4">
        <v>244</v>
      </c>
      <c r="AN251" s="3">
        <v>0</v>
      </c>
      <c r="AO251" s="3">
        <v>244</v>
      </c>
      <c r="AP251" s="3">
        <v>0</v>
      </c>
      <c r="AR251" s="4">
        <v>447</v>
      </c>
      <c r="AS251" s="3">
        <v>203</v>
      </c>
      <c r="AT251" s="3">
        <v>244</v>
      </c>
      <c r="AU251" s="3">
        <v>0</v>
      </c>
      <c r="AW251" s="3" t="s">
        <v>134</v>
      </c>
      <c r="AX251" s="94">
        <f>Sources!$H$32</f>
        <v>2019</v>
      </c>
      <c r="AY251" s="94" t="str">
        <f>Sources!$G$32</f>
        <v>HIES</v>
      </c>
      <c r="AZ251" s="94" t="s">
        <v>140</v>
      </c>
    </row>
    <row r="252" spans="2:52" x14ac:dyDescent="0.2">
      <c r="B252" s="3" t="s">
        <v>130</v>
      </c>
      <c r="C252" s="3" t="s">
        <v>10</v>
      </c>
      <c r="D252" s="4">
        <v>14790</v>
      </c>
      <c r="E252" s="3">
        <v>14482</v>
      </c>
      <c r="F252" s="3">
        <v>59</v>
      </c>
      <c r="G252" s="3">
        <v>249</v>
      </c>
      <c r="I252" s="4">
        <v>1461</v>
      </c>
      <c r="J252" s="3">
        <v>0</v>
      </c>
      <c r="K252" s="3">
        <v>1461</v>
      </c>
      <c r="L252" s="3">
        <v>0</v>
      </c>
      <c r="N252" s="4">
        <v>16251</v>
      </c>
      <c r="O252" s="3">
        <v>14482</v>
      </c>
      <c r="P252" s="3">
        <v>1520</v>
      </c>
      <c r="Q252" s="3">
        <v>249</v>
      </c>
      <c r="S252" s="4">
        <v>5129</v>
      </c>
      <c r="T252" s="3">
        <v>5034</v>
      </c>
      <c r="U252" s="3">
        <v>59</v>
      </c>
      <c r="V252" s="3">
        <v>35</v>
      </c>
      <c r="X252" s="3">
        <v>960</v>
      </c>
      <c r="Y252" s="3">
        <v>0</v>
      </c>
      <c r="Z252" s="3">
        <v>960</v>
      </c>
      <c r="AA252" s="3">
        <v>0</v>
      </c>
      <c r="AC252" s="4">
        <v>6089</v>
      </c>
      <c r="AD252" s="3">
        <v>5034</v>
      </c>
      <c r="AE252" s="3">
        <v>1019</v>
      </c>
      <c r="AF252" s="3">
        <v>35</v>
      </c>
      <c r="AH252" s="4">
        <v>9662</v>
      </c>
      <c r="AI252" s="3">
        <v>9447</v>
      </c>
      <c r="AJ252" s="3">
        <v>0</v>
      </c>
      <c r="AK252" s="3">
        <v>214</v>
      </c>
      <c r="AM252" s="4">
        <v>501</v>
      </c>
      <c r="AN252" s="3">
        <v>0</v>
      </c>
      <c r="AO252" s="3">
        <v>501</v>
      </c>
      <c r="AP252" s="3">
        <v>0</v>
      </c>
      <c r="AR252" s="4">
        <v>10163</v>
      </c>
      <c r="AS252" s="3">
        <v>9447</v>
      </c>
      <c r="AT252" s="3">
        <v>501</v>
      </c>
      <c r="AU252" s="3">
        <v>214</v>
      </c>
      <c r="AW252" s="3" t="s">
        <v>134</v>
      </c>
      <c r="AX252" s="94">
        <f>Sources!$H$32</f>
        <v>2019</v>
      </c>
      <c r="AY252" s="94" t="str">
        <f>Sources!$G$32</f>
        <v>HIES</v>
      </c>
      <c r="AZ252" s="94" t="s">
        <v>140</v>
      </c>
    </row>
    <row r="253" spans="2:52" x14ac:dyDescent="0.2">
      <c r="B253" s="3" t="s">
        <v>130</v>
      </c>
      <c r="C253" s="3" t="s">
        <v>11</v>
      </c>
      <c r="D253" s="4">
        <v>1167</v>
      </c>
      <c r="E253" s="3">
        <v>676</v>
      </c>
      <c r="F253" s="3">
        <v>237</v>
      </c>
      <c r="G253" s="3">
        <v>255</v>
      </c>
      <c r="I253" s="4">
        <v>0</v>
      </c>
      <c r="J253" s="3">
        <v>0</v>
      </c>
      <c r="K253" s="3">
        <v>0</v>
      </c>
      <c r="L253" s="3">
        <v>0</v>
      </c>
      <c r="N253" s="4">
        <v>1167</v>
      </c>
      <c r="O253" s="3">
        <v>676</v>
      </c>
      <c r="P253" s="3">
        <v>237</v>
      </c>
      <c r="Q253" s="3">
        <v>255</v>
      </c>
      <c r="S253" s="4">
        <v>559</v>
      </c>
      <c r="T253" s="3">
        <v>399</v>
      </c>
      <c r="U253" s="3">
        <v>122</v>
      </c>
      <c r="V253" s="3">
        <v>38</v>
      </c>
      <c r="X253" s="3">
        <v>0</v>
      </c>
      <c r="Y253" s="3">
        <v>0</v>
      </c>
      <c r="Z253" s="3">
        <v>0</v>
      </c>
      <c r="AA253" s="3">
        <v>0</v>
      </c>
      <c r="AC253" s="4">
        <v>559</v>
      </c>
      <c r="AD253" s="3">
        <v>399</v>
      </c>
      <c r="AE253" s="3">
        <v>122</v>
      </c>
      <c r="AF253" s="3">
        <v>38</v>
      </c>
      <c r="AH253" s="4">
        <v>608</v>
      </c>
      <c r="AI253" s="3">
        <v>276</v>
      </c>
      <c r="AJ253" s="3">
        <v>115</v>
      </c>
      <c r="AK253" s="3">
        <v>217</v>
      </c>
      <c r="AM253" s="4">
        <v>0</v>
      </c>
      <c r="AN253" s="3">
        <v>0</v>
      </c>
      <c r="AO253" s="3">
        <v>0</v>
      </c>
      <c r="AP253" s="3">
        <v>0</v>
      </c>
      <c r="AR253" s="4">
        <v>608</v>
      </c>
      <c r="AS253" s="3">
        <v>276</v>
      </c>
      <c r="AT253" s="3">
        <v>115</v>
      </c>
      <c r="AU253" s="3">
        <v>217</v>
      </c>
      <c r="AW253" s="3" t="s">
        <v>134</v>
      </c>
      <c r="AX253" s="94">
        <f>Sources!$H$32</f>
        <v>2019</v>
      </c>
      <c r="AY253" s="94" t="str">
        <f>Sources!$G$32</f>
        <v>HIES</v>
      </c>
      <c r="AZ253" s="94" t="s">
        <v>140</v>
      </c>
    </row>
    <row r="254" spans="2:52" x14ac:dyDescent="0.2">
      <c r="AX254" s="94"/>
      <c r="AY254" s="94"/>
      <c r="AZ254" s="94"/>
    </row>
    <row r="255" spans="2:52" x14ac:dyDescent="0.2">
      <c r="B255" s="3" t="s">
        <v>130</v>
      </c>
      <c r="C255" s="3" t="s">
        <v>1</v>
      </c>
      <c r="D255" s="4">
        <v>26750</v>
      </c>
      <c r="E255" s="3">
        <v>21881</v>
      </c>
      <c r="F255" s="3">
        <v>2860</v>
      </c>
      <c r="G255" s="3">
        <v>2010</v>
      </c>
      <c r="I255" s="4">
        <v>26491</v>
      </c>
      <c r="J255" s="3">
        <v>20</v>
      </c>
      <c r="K255" s="3">
        <v>26134</v>
      </c>
      <c r="L255" s="3">
        <v>338</v>
      </c>
      <c r="N255" s="4">
        <v>53241</v>
      </c>
      <c r="O255" s="3">
        <v>21901</v>
      </c>
      <c r="P255" s="3">
        <v>28994</v>
      </c>
      <c r="Q255" s="3">
        <v>2348</v>
      </c>
      <c r="S255" s="4">
        <v>12221</v>
      </c>
      <c r="T255" s="3">
        <v>10062</v>
      </c>
      <c r="U255" s="3">
        <v>1765</v>
      </c>
      <c r="V255" s="3">
        <v>394</v>
      </c>
      <c r="X255" s="3">
        <v>14761</v>
      </c>
      <c r="Y255" s="3">
        <v>0</v>
      </c>
      <c r="Z255" s="3">
        <v>14661</v>
      </c>
      <c r="AA255" s="3">
        <v>100</v>
      </c>
      <c r="AC255" s="4">
        <v>26982</v>
      </c>
      <c r="AD255" s="3">
        <v>10062</v>
      </c>
      <c r="AE255" s="3">
        <v>16426</v>
      </c>
      <c r="AF255" s="3">
        <v>494</v>
      </c>
      <c r="AH255" s="4">
        <v>14530</v>
      </c>
      <c r="AI255" s="3">
        <v>11819</v>
      </c>
      <c r="AJ255" s="3">
        <v>1095</v>
      </c>
      <c r="AK255" s="3">
        <v>1615</v>
      </c>
      <c r="AM255" s="4">
        <v>11731</v>
      </c>
      <c r="AN255" s="3">
        <v>20</v>
      </c>
      <c r="AO255" s="3">
        <v>11473</v>
      </c>
      <c r="AP255" s="3">
        <v>238</v>
      </c>
      <c r="AR255" s="4">
        <v>26261</v>
      </c>
      <c r="AS255" s="3">
        <v>11839</v>
      </c>
      <c r="AT255" s="3">
        <v>12568</v>
      </c>
      <c r="AU255" s="3">
        <v>1853</v>
      </c>
      <c r="AW255" s="3" t="s">
        <v>134</v>
      </c>
      <c r="AX255" s="94">
        <f>Sources!$H$32</f>
        <v>2019</v>
      </c>
      <c r="AY255" s="94" t="str">
        <f>Sources!$G$32</f>
        <v>HIES</v>
      </c>
      <c r="AZ255" s="94" t="s">
        <v>141</v>
      </c>
    </row>
    <row r="256" spans="2:52" x14ac:dyDescent="0.2">
      <c r="B256" s="3" t="s">
        <v>130</v>
      </c>
      <c r="C256" s="3" t="s">
        <v>8</v>
      </c>
      <c r="D256" s="4">
        <v>10310</v>
      </c>
      <c r="E256" s="3">
        <v>6241</v>
      </c>
      <c r="F256" s="3">
        <v>2564</v>
      </c>
      <c r="G256" s="3">
        <v>1505</v>
      </c>
      <c r="I256" s="4">
        <v>24291</v>
      </c>
      <c r="J256" s="3">
        <v>20</v>
      </c>
      <c r="K256" s="3">
        <v>23933</v>
      </c>
      <c r="L256" s="3">
        <v>338</v>
      </c>
      <c r="N256" s="4">
        <v>34601</v>
      </c>
      <c r="O256" s="3">
        <v>6261</v>
      </c>
      <c r="P256" s="3">
        <v>26497</v>
      </c>
      <c r="Q256" s="3">
        <v>1843</v>
      </c>
      <c r="S256" s="4">
        <v>6062</v>
      </c>
      <c r="T256" s="3">
        <v>4157</v>
      </c>
      <c r="U256" s="3">
        <v>1584</v>
      </c>
      <c r="V256" s="3">
        <v>321</v>
      </c>
      <c r="X256" s="3">
        <v>13305</v>
      </c>
      <c r="Y256" s="3">
        <v>0</v>
      </c>
      <c r="Z256" s="3">
        <v>13206</v>
      </c>
      <c r="AA256" s="3">
        <v>100</v>
      </c>
      <c r="AC256" s="4">
        <v>19367</v>
      </c>
      <c r="AD256" s="3">
        <v>4157</v>
      </c>
      <c r="AE256" s="3">
        <v>14790</v>
      </c>
      <c r="AF256" s="3">
        <v>421</v>
      </c>
      <c r="AH256" s="4">
        <v>4248</v>
      </c>
      <c r="AI256" s="3">
        <v>2084</v>
      </c>
      <c r="AJ256" s="3">
        <v>981</v>
      </c>
      <c r="AK256" s="3">
        <v>1184</v>
      </c>
      <c r="AM256" s="4">
        <v>10985</v>
      </c>
      <c r="AN256" s="3">
        <v>20</v>
      </c>
      <c r="AO256" s="3">
        <v>10728</v>
      </c>
      <c r="AP256" s="3">
        <v>238</v>
      </c>
      <c r="AR256" s="4">
        <v>15233</v>
      </c>
      <c r="AS256" s="3">
        <v>2104</v>
      </c>
      <c r="AT256" s="3">
        <v>11709</v>
      </c>
      <c r="AU256" s="3">
        <v>1422</v>
      </c>
      <c r="AW256" s="3" t="s">
        <v>134</v>
      </c>
      <c r="AX256" s="94">
        <f>Sources!$H$32</f>
        <v>2019</v>
      </c>
      <c r="AY256" s="94" t="str">
        <f>Sources!$G$32</f>
        <v>HIES</v>
      </c>
      <c r="AZ256" s="94" t="s">
        <v>141</v>
      </c>
    </row>
    <row r="257" spans="2:52" x14ac:dyDescent="0.2">
      <c r="B257" s="3" t="s">
        <v>130</v>
      </c>
      <c r="C257" s="3" t="s">
        <v>107</v>
      </c>
      <c r="D257" s="4">
        <v>708</v>
      </c>
      <c r="E257" s="3">
        <v>708</v>
      </c>
      <c r="F257" s="3">
        <v>0</v>
      </c>
      <c r="G257" s="3">
        <v>0</v>
      </c>
      <c r="I257" s="4">
        <v>740</v>
      </c>
      <c r="J257" s="3">
        <v>0</v>
      </c>
      <c r="K257" s="3">
        <v>740</v>
      </c>
      <c r="L257" s="3">
        <v>0</v>
      </c>
      <c r="N257" s="4">
        <v>1448</v>
      </c>
      <c r="O257" s="3">
        <v>708</v>
      </c>
      <c r="P257" s="3">
        <v>740</v>
      </c>
      <c r="Q257" s="3">
        <v>0</v>
      </c>
      <c r="S257" s="4">
        <v>506</v>
      </c>
      <c r="T257" s="3">
        <v>506</v>
      </c>
      <c r="U257" s="3">
        <v>0</v>
      </c>
      <c r="V257" s="3">
        <v>0</v>
      </c>
      <c r="X257" s="3">
        <v>495</v>
      </c>
      <c r="Y257" s="3">
        <v>0</v>
      </c>
      <c r="Z257" s="3">
        <v>495</v>
      </c>
      <c r="AA257" s="3">
        <v>0</v>
      </c>
      <c r="AC257" s="4">
        <v>1001</v>
      </c>
      <c r="AD257" s="3">
        <v>506</v>
      </c>
      <c r="AE257" s="3">
        <v>495</v>
      </c>
      <c r="AF257" s="3">
        <v>0</v>
      </c>
      <c r="AH257" s="4">
        <v>203</v>
      </c>
      <c r="AI257" s="3">
        <v>203</v>
      </c>
      <c r="AJ257" s="3">
        <v>0</v>
      </c>
      <c r="AK257" s="3">
        <v>0</v>
      </c>
      <c r="AM257" s="4">
        <v>244</v>
      </c>
      <c r="AN257" s="3">
        <v>0</v>
      </c>
      <c r="AO257" s="3">
        <v>244</v>
      </c>
      <c r="AP257" s="3">
        <v>0</v>
      </c>
      <c r="AR257" s="4">
        <v>447</v>
      </c>
      <c r="AS257" s="3">
        <v>203</v>
      </c>
      <c r="AT257" s="3">
        <v>244</v>
      </c>
      <c r="AU257" s="3">
        <v>0</v>
      </c>
      <c r="AW257" s="3" t="s">
        <v>134</v>
      </c>
      <c r="AX257" s="94">
        <f>Sources!$H$32</f>
        <v>2019</v>
      </c>
      <c r="AY257" s="94" t="str">
        <f>Sources!$G$32</f>
        <v>HIES</v>
      </c>
      <c r="AZ257" s="94" t="s">
        <v>141</v>
      </c>
    </row>
    <row r="258" spans="2:52" x14ac:dyDescent="0.2">
      <c r="B258" s="3" t="s">
        <v>130</v>
      </c>
      <c r="C258" s="3" t="s">
        <v>10</v>
      </c>
      <c r="D258" s="4">
        <v>14565</v>
      </c>
      <c r="E258" s="3">
        <v>14256</v>
      </c>
      <c r="F258" s="3">
        <v>59</v>
      </c>
      <c r="G258" s="3">
        <v>249</v>
      </c>
      <c r="I258" s="4">
        <v>1461</v>
      </c>
      <c r="J258" s="3">
        <v>0</v>
      </c>
      <c r="K258" s="3">
        <v>1461</v>
      </c>
      <c r="L258" s="3">
        <v>0</v>
      </c>
      <c r="N258" s="4">
        <v>16026</v>
      </c>
      <c r="O258" s="3">
        <v>14256</v>
      </c>
      <c r="P258" s="3">
        <v>1520</v>
      </c>
      <c r="Q258" s="3">
        <v>249</v>
      </c>
      <c r="S258" s="4">
        <v>5094</v>
      </c>
      <c r="T258" s="3">
        <v>5000</v>
      </c>
      <c r="U258" s="3">
        <v>59</v>
      </c>
      <c r="V258" s="3">
        <v>35</v>
      </c>
      <c r="X258" s="3">
        <v>960</v>
      </c>
      <c r="Y258" s="3">
        <v>0</v>
      </c>
      <c r="Z258" s="3">
        <v>960</v>
      </c>
      <c r="AA258" s="3">
        <v>0</v>
      </c>
      <c r="AC258" s="4">
        <v>6054</v>
      </c>
      <c r="AD258" s="3">
        <v>5000</v>
      </c>
      <c r="AE258" s="3">
        <v>1019</v>
      </c>
      <c r="AF258" s="3">
        <v>35</v>
      </c>
      <c r="AH258" s="4">
        <v>9471</v>
      </c>
      <c r="AI258" s="3">
        <v>9257</v>
      </c>
      <c r="AJ258" s="3">
        <v>0</v>
      </c>
      <c r="AK258" s="3">
        <v>214</v>
      </c>
      <c r="AM258" s="4">
        <v>501</v>
      </c>
      <c r="AN258" s="3">
        <v>0</v>
      </c>
      <c r="AO258" s="3">
        <v>501</v>
      </c>
      <c r="AP258" s="3">
        <v>0</v>
      </c>
      <c r="AR258" s="4">
        <v>9972</v>
      </c>
      <c r="AS258" s="3">
        <v>9257</v>
      </c>
      <c r="AT258" s="3">
        <v>501</v>
      </c>
      <c r="AU258" s="3">
        <v>214</v>
      </c>
      <c r="AW258" s="3" t="s">
        <v>134</v>
      </c>
      <c r="AX258" s="94">
        <f>Sources!$H$32</f>
        <v>2019</v>
      </c>
      <c r="AY258" s="94" t="str">
        <f>Sources!$G$32</f>
        <v>HIES</v>
      </c>
      <c r="AZ258" s="94" t="s">
        <v>141</v>
      </c>
    </row>
    <row r="259" spans="2:52" x14ac:dyDescent="0.2">
      <c r="B259" s="3" t="s">
        <v>130</v>
      </c>
      <c r="C259" s="3" t="s">
        <v>11</v>
      </c>
      <c r="D259" s="4">
        <v>1167</v>
      </c>
      <c r="E259" s="3">
        <v>676</v>
      </c>
      <c r="F259" s="3">
        <v>237</v>
      </c>
      <c r="G259" s="3">
        <v>255</v>
      </c>
      <c r="I259" s="4">
        <v>0</v>
      </c>
      <c r="J259" s="3">
        <v>0</v>
      </c>
      <c r="K259" s="3">
        <v>0</v>
      </c>
      <c r="L259" s="3">
        <v>0</v>
      </c>
      <c r="N259" s="4">
        <v>1167</v>
      </c>
      <c r="O259" s="3">
        <v>676</v>
      </c>
      <c r="P259" s="3">
        <v>237</v>
      </c>
      <c r="Q259" s="3">
        <v>255</v>
      </c>
      <c r="S259" s="4">
        <v>559</v>
      </c>
      <c r="T259" s="3">
        <v>399</v>
      </c>
      <c r="U259" s="3">
        <v>122</v>
      </c>
      <c r="V259" s="3">
        <v>38</v>
      </c>
      <c r="X259" s="3">
        <v>0</v>
      </c>
      <c r="Y259" s="3">
        <v>0</v>
      </c>
      <c r="Z259" s="3">
        <v>0</v>
      </c>
      <c r="AA259" s="3">
        <v>0</v>
      </c>
      <c r="AC259" s="4">
        <v>559</v>
      </c>
      <c r="AD259" s="3">
        <v>399</v>
      </c>
      <c r="AE259" s="3">
        <v>122</v>
      </c>
      <c r="AF259" s="3">
        <v>38</v>
      </c>
      <c r="AH259" s="4">
        <v>608</v>
      </c>
      <c r="AI259" s="3">
        <v>276</v>
      </c>
      <c r="AJ259" s="3">
        <v>115</v>
      </c>
      <c r="AK259" s="3">
        <v>217</v>
      </c>
      <c r="AM259" s="4">
        <v>0</v>
      </c>
      <c r="AN259" s="3">
        <v>0</v>
      </c>
      <c r="AO259" s="3">
        <v>0</v>
      </c>
      <c r="AP259" s="3">
        <v>0</v>
      </c>
      <c r="AR259" s="4">
        <v>608</v>
      </c>
      <c r="AS259" s="3">
        <v>276</v>
      </c>
      <c r="AT259" s="3">
        <v>115</v>
      </c>
      <c r="AU259" s="3">
        <v>217</v>
      </c>
      <c r="AW259" s="3" t="s">
        <v>134</v>
      </c>
      <c r="AX259" s="94">
        <f>Sources!$H$32</f>
        <v>2019</v>
      </c>
      <c r="AY259" s="94" t="str">
        <f>Sources!$G$32</f>
        <v>HIES</v>
      </c>
      <c r="AZ259" s="94" t="s">
        <v>141</v>
      </c>
    </row>
    <row r="260" spans="2:52" x14ac:dyDescent="0.2">
      <c r="AX260" s="94"/>
      <c r="AY260" s="94"/>
      <c r="AZ260" s="94"/>
    </row>
    <row r="261" spans="2:52" x14ac:dyDescent="0.2">
      <c r="B261" s="3" t="s">
        <v>131</v>
      </c>
      <c r="C261" s="3" t="s">
        <v>1</v>
      </c>
      <c r="D261" s="4">
        <v>1521</v>
      </c>
      <c r="E261" s="3">
        <v>606</v>
      </c>
      <c r="F261" s="3">
        <v>132</v>
      </c>
      <c r="G261" s="3">
        <v>783</v>
      </c>
      <c r="I261" s="4">
        <v>2713</v>
      </c>
      <c r="J261" s="3">
        <v>785</v>
      </c>
      <c r="K261" s="3">
        <v>1911</v>
      </c>
      <c r="L261" s="3">
        <v>17</v>
      </c>
      <c r="N261" s="4">
        <v>4234</v>
      </c>
      <c r="O261" s="3">
        <v>1391</v>
      </c>
      <c r="P261" s="3">
        <v>2043</v>
      </c>
      <c r="Q261" s="3">
        <v>800</v>
      </c>
      <c r="S261" s="4">
        <v>1109</v>
      </c>
      <c r="T261" s="3">
        <v>378</v>
      </c>
      <c r="U261" s="3">
        <v>79</v>
      </c>
      <c r="V261" s="3">
        <v>652</v>
      </c>
      <c r="X261" s="3">
        <v>1356</v>
      </c>
      <c r="Y261" s="3">
        <v>453</v>
      </c>
      <c r="Z261" s="3">
        <v>900</v>
      </c>
      <c r="AA261" s="3">
        <v>2</v>
      </c>
      <c r="AC261" s="4">
        <v>2465</v>
      </c>
      <c r="AD261" s="3">
        <v>831</v>
      </c>
      <c r="AE261" s="3">
        <v>979</v>
      </c>
      <c r="AF261" s="3">
        <v>654</v>
      </c>
      <c r="AH261" s="4">
        <v>412</v>
      </c>
      <c r="AI261" s="3">
        <v>228</v>
      </c>
      <c r="AJ261" s="3">
        <v>53</v>
      </c>
      <c r="AK261" s="3">
        <v>131</v>
      </c>
      <c r="AM261" s="4">
        <v>1357</v>
      </c>
      <c r="AN261" s="3">
        <v>332</v>
      </c>
      <c r="AO261" s="3">
        <v>1010</v>
      </c>
      <c r="AP261" s="3">
        <v>15</v>
      </c>
      <c r="AR261" s="4">
        <v>1769</v>
      </c>
      <c r="AS261" s="3">
        <v>560</v>
      </c>
      <c r="AT261" s="3">
        <v>1063</v>
      </c>
      <c r="AU261" s="3">
        <v>146</v>
      </c>
      <c r="AX261" s="94">
        <f>Sources!$H$34</f>
        <v>2022</v>
      </c>
      <c r="AY261" s="94" t="str">
        <f>Sources!$G$34</f>
        <v>CENSUS</v>
      </c>
      <c r="AZ261" s="94" t="s">
        <v>140</v>
      </c>
    </row>
    <row r="262" spans="2:52" x14ac:dyDescent="0.2">
      <c r="B262" s="3" t="s">
        <v>131</v>
      </c>
      <c r="C262" s="3" t="s">
        <v>8</v>
      </c>
      <c r="D262" s="4">
        <v>454</v>
      </c>
      <c r="E262" s="3">
        <v>328</v>
      </c>
      <c r="F262" s="3">
        <v>72</v>
      </c>
      <c r="G262" s="3">
        <v>54</v>
      </c>
      <c r="I262" s="4">
        <v>2573</v>
      </c>
      <c r="J262" s="3">
        <v>785</v>
      </c>
      <c r="K262" s="3">
        <v>1771</v>
      </c>
      <c r="L262" s="3">
        <v>17</v>
      </c>
      <c r="N262" s="4">
        <v>3027</v>
      </c>
      <c r="O262" s="3">
        <v>1113</v>
      </c>
      <c r="P262" s="3">
        <v>1843</v>
      </c>
      <c r="Q262" s="3">
        <v>71</v>
      </c>
      <c r="S262" s="4">
        <v>274</v>
      </c>
      <c r="T262" s="3">
        <v>225</v>
      </c>
      <c r="U262" s="3">
        <v>49</v>
      </c>
      <c r="V262" s="3">
        <v>0</v>
      </c>
      <c r="X262" s="3">
        <v>1266</v>
      </c>
      <c r="Y262" s="3">
        <v>453</v>
      </c>
      <c r="Z262" s="3">
        <v>810</v>
      </c>
      <c r="AA262" s="3">
        <v>2</v>
      </c>
      <c r="AC262" s="4">
        <v>1540</v>
      </c>
      <c r="AD262" s="3">
        <v>678</v>
      </c>
      <c r="AE262" s="3">
        <v>859</v>
      </c>
      <c r="AF262" s="3">
        <v>2</v>
      </c>
      <c r="AH262" s="4">
        <v>180</v>
      </c>
      <c r="AI262" s="3">
        <v>104</v>
      </c>
      <c r="AJ262" s="3">
        <v>23</v>
      </c>
      <c r="AK262" s="3">
        <v>54</v>
      </c>
      <c r="AM262" s="4">
        <v>1307</v>
      </c>
      <c r="AN262" s="3">
        <v>332</v>
      </c>
      <c r="AO262" s="3">
        <v>960</v>
      </c>
      <c r="AP262" s="3">
        <v>15</v>
      </c>
      <c r="AR262" s="4">
        <v>1487</v>
      </c>
      <c r="AS262" s="3">
        <v>436</v>
      </c>
      <c r="AT262" s="3">
        <v>983</v>
      </c>
      <c r="AU262" s="3">
        <v>69</v>
      </c>
      <c r="AX262" s="94">
        <f>Sources!$H$34</f>
        <v>2022</v>
      </c>
      <c r="AY262" s="94" t="str">
        <f>Sources!$G$34</f>
        <v>CENSUS</v>
      </c>
      <c r="AZ262" s="94" t="s">
        <v>140</v>
      </c>
    </row>
    <row r="263" spans="2:52" x14ac:dyDescent="0.2">
      <c r="B263" s="3" t="s">
        <v>131</v>
      </c>
      <c r="C263" s="3" t="s">
        <v>107</v>
      </c>
      <c r="D263" s="4">
        <v>32</v>
      </c>
      <c r="E263" s="3">
        <v>32</v>
      </c>
      <c r="F263" s="3">
        <v>0</v>
      </c>
      <c r="G263" s="3">
        <v>0</v>
      </c>
      <c r="I263" s="4">
        <v>73</v>
      </c>
      <c r="J263" s="3">
        <v>0</v>
      </c>
      <c r="K263" s="3">
        <v>73</v>
      </c>
      <c r="L263" s="3">
        <v>0</v>
      </c>
      <c r="N263" s="4">
        <v>105</v>
      </c>
      <c r="O263" s="3">
        <v>32</v>
      </c>
      <c r="P263" s="3">
        <v>73</v>
      </c>
      <c r="Q263" s="3">
        <v>0</v>
      </c>
      <c r="S263" s="4">
        <v>28</v>
      </c>
      <c r="T263" s="3">
        <v>28</v>
      </c>
      <c r="U263" s="3">
        <v>0</v>
      </c>
      <c r="V263" s="3">
        <v>0</v>
      </c>
      <c r="X263" s="3">
        <v>48</v>
      </c>
      <c r="Y263" s="3">
        <v>0</v>
      </c>
      <c r="Z263" s="3">
        <v>48</v>
      </c>
      <c r="AA263" s="3">
        <v>0</v>
      </c>
      <c r="AC263" s="4">
        <v>76</v>
      </c>
      <c r="AD263" s="3">
        <v>28</v>
      </c>
      <c r="AE263" s="3">
        <v>48</v>
      </c>
      <c r="AF263" s="3">
        <v>0</v>
      </c>
      <c r="AH263" s="4">
        <v>4</v>
      </c>
      <c r="AI263" s="3">
        <v>4</v>
      </c>
      <c r="AJ263" s="3">
        <v>0</v>
      </c>
      <c r="AK263" s="3">
        <v>0</v>
      </c>
      <c r="AM263" s="4">
        <v>25</v>
      </c>
      <c r="AN263" s="3">
        <v>0</v>
      </c>
      <c r="AO263" s="3">
        <v>25</v>
      </c>
      <c r="AP263" s="3">
        <v>0</v>
      </c>
      <c r="AR263" s="4">
        <v>29</v>
      </c>
      <c r="AS263" s="3">
        <v>4</v>
      </c>
      <c r="AT263" s="3">
        <v>25</v>
      </c>
      <c r="AU263" s="3">
        <v>0</v>
      </c>
      <c r="AX263" s="94">
        <f>Sources!$H$34</f>
        <v>2022</v>
      </c>
      <c r="AY263" s="94" t="str">
        <f>Sources!$G$34</f>
        <v>CENSUS</v>
      </c>
      <c r="AZ263" s="94" t="s">
        <v>140</v>
      </c>
    </row>
    <row r="264" spans="2:52" x14ac:dyDescent="0.2">
      <c r="B264" s="3" t="s">
        <v>131</v>
      </c>
      <c r="C264" s="3" t="s">
        <v>10</v>
      </c>
      <c r="D264" s="4">
        <v>952</v>
      </c>
      <c r="E264" s="3">
        <v>220</v>
      </c>
      <c r="F264" s="3">
        <v>4</v>
      </c>
      <c r="G264" s="3">
        <v>728</v>
      </c>
      <c r="I264" s="4">
        <v>67</v>
      </c>
      <c r="J264" s="3">
        <v>0</v>
      </c>
      <c r="K264" s="3">
        <v>67</v>
      </c>
      <c r="L264" s="3">
        <v>0</v>
      </c>
      <c r="N264" s="4">
        <v>1019</v>
      </c>
      <c r="O264" s="3">
        <v>220</v>
      </c>
      <c r="P264" s="3">
        <v>71</v>
      </c>
      <c r="Q264" s="3">
        <v>728</v>
      </c>
      <c r="S264" s="4">
        <v>760</v>
      </c>
      <c r="T264" s="3">
        <v>110</v>
      </c>
      <c r="U264" s="3">
        <v>0</v>
      </c>
      <c r="V264" s="3">
        <v>650</v>
      </c>
      <c r="X264" s="3">
        <v>42</v>
      </c>
      <c r="Y264" s="3">
        <v>0</v>
      </c>
      <c r="Z264" s="3">
        <v>42</v>
      </c>
      <c r="AA264" s="3">
        <v>0</v>
      </c>
      <c r="AC264" s="4">
        <v>802</v>
      </c>
      <c r="AD264" s="3">
        <v>110</v>
      </c>
      <c r="AE264" s="3">
        <v>42</v>
      </c>
      <c r="AF264" s="3">
        <v>650</v>
      </c>
      <c r="AH264" s="4">
        <v>192</v>
      </c>
      <c r="AI264" s="3">
        <v>110</v>
      </c>
      <c r="AJ264" s="3">
        <v>4</v>
      </c>
      <c r="AK264" s="3">
        <v>78</v>
      </c>
      <c r="AM264" s="4">
        <v>25</v>
      </c>
      <c r="AN264" s="3">
        <v>0</v>
      </c>
      <c r="AO264" s="3">
        <v>25</v>
      </c>
      <c r="AP264" s="3">
        <v>0</v>
      </c>
      <c r="AR264" s="4">
        <v>217</v>
      </c>
      <c r="AS264" s="3">
        <v>110</v>
      </c>
      <c r="AT264" s="3">
        <v>29</v>
      </c>
      <c r="AU264" s="3">
        <v>78</v>
      </c>
      <c r="AX264" s="94">
        <f>Sources!$H$34</f>
        <v>2022</v>
      </c>
      <c r="AY264" s="94" t="str">
        <f>Sources!$G$34</f>
        <v>CENSUS</v>
      </c>
      <c r="AZ264" s="94" t="s">
        <v>140</v>
      </c>
    </row>
    <row r="265" spans="2:52" x14ac:dyDescent="0.2">
      <c r="B265" s="3" t="s">
        <v>131</v>
      </c>
      <c r="C265" s="3" t="s">
        <v>11</v>
      </c>
      <c r="D265" s="4">
        <v>83</v>
      </c>
      <c r="E265" s="3">
        <v>26</v>
      </c>
      <c r="F265" s="3">
        <v>55</v>
      </c>
      <c r="G265" s="3">
        <v>2</v>
      </c>
      <c r="I265" s="4">
        <v>0</v>
      </c>
      <c r="J265" s="3">
        <v>0</v>
      </c>
      <c r="K265" s="3">
        <v>0</v>
      </c>
      <c r="L265" s="3">
        <v>0</v>
      </c>
      <c r="N265" s="4">
        <v>83</v>
      </c>
      <c r="O265" s="3">
        <v>26</v>
      </c>
      <c r="P265" s="3">
        <v>55</v>
      </c>
      <c r="Q265" s="3">
        <v>2</v>
      </c>
      <c r="S265" s="4">
        <v>47</v>
      </c>
      <c r="T265" s="3">
        <v>15</v>
      </c>
      <c r="U265" s="3">
        <v>30</v>
      </c>
      <c r="V265" s="3">
        <v>2</v>
      </c>
      <c r="X265" s="3">
        <v>0</v>
      </c>
      <c r="Y265" s="3">
        <v>0</v>
      </c>
      <c r="Z265" s="3">
        <v>0</v>
      </c>
      <c r="AA265" s="3">
        <v>0</v>
      </c>
      <c r="AC265" s="4">
        <v>47</v>
      </c>
      <c r="AD265" s="3">
        <v>15</v>
      </c>
      <c r="AE265" s="3">
        <v>30</v>
      </c>
      <c r="AF265" s="3">
        <v>2</v>
      </c>
      <c r="AH265" s="4">
        <v>36</v>
      </c>
      <c r="AI265" s="3">
        <v>11</v>
      </c>
      <c r="AJ265" s="3">
        <v>25</v>
      </c>
      <c r="AK265" s="3">
        <v>0</v>
      </c>
      <c r="AM265" s="4">
        <v>0</v>
      </c>
      <c r="AN265" s="3">
        <v>0</v>
      </c>
      <c r="AO265" s="3">
        <v>0</v>
      </c>
      <c r="AP265" s="3">
        <v>0</v>
      </c>
      <c r="AR265" s="4">
        <v>36</v>
      </c>
      <c r="AS265" s="3">
        <v>11</v>
      </c>
      <c r="AT265" s="3">
        <v>25</v>
      </c>
      <c r="AU265" s="3">
        <v>0</v>
      </c>
      <c r="AX265" s="94">
        <f>Sources!$H$34</f>
        <v>2022</v>
      </c>
      <c r="AY265" s="94" t="str">
        <f>Sources!$G$34</f>
        <v>CENSUS</v>
      </c>
      <c r="AZ265" s="94" t="s">
        <v>140</v>
      </c>
    </row>
    <row r="266" spans="2:52" x14ac:dyDescent="0.2">
      <c r="AX266" s="94"/>
      <c r="AY266" s="94"/>
      <c r="AZ266" s="94"/>
    </row>
    <row r="267" spans="2:52" x14ac:dyDescent="0.2">
      <c r="B267" s="3" t="s">
        <v>131</v>
      </c>
      <c r="C267" s="3" t="s">
        <v>1</v>
      </c>
      <c r="D267" s="4">
        <v>796</v>
      </c>
      <c r="E267" s="3">
        <v>606</v>
      </c>
      <c r="F267" s="3">
        <v>132</v>
      </c>
      <c r="G267" s="3">
        <v>58</v>
      </c>
      <c r="I267" s="4">
        <v>2713</v>
      </c>
      <c r="J267" s="3">
        <v>785</v>
      </c>
      <c r="K267" s="3">
        <v>1911</v>
      </c>
      <c r="L267" s="3">
        <v>17</v>
      </c>
      <c r="N267" s="4">
        <v>3509</v>
      </c>
      <c r="O267" s="3">
        <v>1391</v>
      </c>
      <c r="P267" s="3">
        <v>2043</v>
      </c>
      <c r="Q267" s="3">
        <v>75</v>
      </c>
      <c r="S267" s="4">
        <v>457</v>
      </c>
      <c r="T267" s="3">
        <v>378</v>
      </c>
      <c r="U267" s="3">
        <v>79</v>
      </c>
      <c r="V267" s="3">
        <v>0</v>
      </c>
      <c r="X267" s="3">
        <v>1356</v>
      </c>
      <c r="Y267" s="3">
        <v>453</v>
      </c>
      <c r="Z267" s="3">
        <v>900</v>
      </c>
      <c r="AA267" s="3">
        <v>2</v>
      </c>
      <c r="AC267" s="4">
        <v>1813</v>
      </c>
      <c r="AD267" s="3">
        <v>831</v>
      </c>
      <c r="AE267" s="3">
        <v>979</v>
      </c>
      <c r="AF267" s="3">
        <v>2</v>
      </c>
      <c r="AH267" s="4">
        <v>339</v>
      </c>
      <c r="AI267" s="3">
        <v>228</v>
      </c>
      <c r="AJ267" s="3">
        <v>53</v>
      </c>
      <c r="AK267" s="3">
        <v>58</v>
      </c>
      <c r="AM267" s="4">
        <v>1357</v>
      </c>
      <c r="AN267" s="3">
        <v>332</v>
      </c>
      <c r="AO267" s="3">
        <v>1010</v>
      </c>
      <c r="AP267" s="3">
        <v>15</v>
      </c>
      <c r="AR267" s="4">
        <v>1696</v>
      </c>
      <c r="AS267" s="3">
        <v>560</v>
      </c>
      <c r="AT267" s="3">
        <v>1063</v>
      </c>
      <c r="AU267" s="3">
        <v>73</v>
      </c>
      <c r="AX267" s="94">
        <f>Sources!$H$34</f>
        <v>2022</v>
      </c>
      <c r="AY267" s="94" t="str">
        <f>Sources!$G$34</f>
        <v>CENSUS</v>
      </c>
      <c r="AZ267" s="94" t="s">
        <v>141</v>
      </c>
    </row>
    <row r="268" spans="2:52" x14ac:dyDescent="0.2">
      <c r="B268" s="3" t="s">
        <v>131</v>
      </c>
      <c r="C268" s="3" t="s">
        <v>8</v>
      </c>
      <c r="D268" s="4">
        <v>454</v>
      </c>
      <c r="E268" s="3">
        <v>328</v>
      </c>
      <c r="F268" s="3">
        <v>72</v>
      </c>
      <c r="G268" s="3">
        <v>54</v>
      </c>
      <c r="I268" s="4">
        <v>2573</v>
      </c>
      <c r="J268" s="3">
        <v>785</v>
      </c>
      <c r="K268" s="3">
        <v>1771</v>
      </c>
      <c r="L268" s="3">
        <v>17</v>
      </c>
      <c r="N268" s="4">
        <v>3027</v>
      </c>
      <c r="O268" s="3">
        <v>1113</v>
      </c>
      <c r="P268" s="3">
        <v>1843</v>
      </c>
      <c r="Q268" s="3">
        <v>71</v>
      </c>
      <c r="S268" s="4">
        <v>274</v>
      </c>
      <c r="T268" s="3">
        <v>225</v>
      </c>
      <c r="U268" s="3">
        <v>49</v>
      </c>
      <c r="V268" s="3">
        <v>0</v>
      </c>
      <c r="X268" s="3">
        <v>1266</v>
      </c>
      <c r="Y268" s="3">
        <v>453</v>
      </c>
      <c r="Z268" s="3">
        <v>810</v>
      </c>
      <c r="AA268" s="3">
        <v>2</v>
      </c>
      <c r="AC268" s="4">
        <v>1540</v>
      </c>
      <c r="AD268" s="3">
        <v>678</v>
      </c>
      <c r="AE268" s="3">
        <v>859</v>
      </c>
      <c r="AF268" s="3">
        <v>2</v>
      </c>
      <c r="AH268" s="4">
        <v>180</v>
      </c>
      <c r="AI268" s="3">
        <v>104</v>
      </c>
      <c r="AJ268" s="3">
        <v>23</v>
      </c>
      <c r="AK268" s="3">
        <v>54</v>
      </c>
      <c r="AM268" s="4">
        <v>1307</v>
      </c>
      <c r="AN268" s="3">
        <v>332</v>
      </c>
      <c r="AO268" s="3">
        <v>960</v>
      </c>
      <c r="AP268" s="3">
        <v>15</v>
      </c>
      <c r="AR268" s="4">
        <v>1487</v>
      </c>
      <c r="AS268" s="3">
        <v>436</v>
      </c>
      <c r="AT268" s="3">
        <v>983</v>
      </c>
      <c r="AU268" s="3">
        <v>69</v>
      </c>
      <c r="AX268" s="94">
        <f>Sources!$H$34</f>
        <v>2022</v>
      </c>
      <c r="AY268" s="94" t="str">
        <f>Sources!$G$34</f>
        <v>CENSUS</v>
      </c>
      <c r="AZ268" s="94" t="s">
        <v>141</v>
      </c>
    </row>
    <row r="269" spans="2:52" x14ac:dyDescent="0.2">
      <c r="B269" s="3" t="s">
        <v>131</v>
      </c>
      <c r="C269" s="3" t="s">
        <v>107</v>
      </c>
      <c r="D269" s="4">
        <v>32</v>
      </c>
      <c r="E269" s="3">
        <v>32</v>
      </c>
      <c r="F269" s="3">
        <v>0</v>
      </c>
      <c r="G269" s="3">
        <v>0</v>
      </c>
      <c r="I269" s="4">
        <v>73</v>
      </c>
      <c r="J269" s="3">
        <v>0</v>
      </c>
      <c r="K269" s="3">
        <v>73</v>
      </c>
      <c r="L269" s="3">
        <v>0</v>
      </c>
      <c r="N269" s="4">
        <v>105</v>
      </c>
      <c r="O269" s="3">
        <v>32</v>
      </c>
      <c r="P269" s="3">
        <v>73</v>
      </c>
      <c r="Q269" s="3">
        <v>0</v>
      </c>
      <c r="S269" s="4">
        <v>28</v>
      </c>
      <c r="T269" s="3">
        <v>28</v>
      </c>
      <c r="U269" s="3">
        <v>0</v>
      </c>
      <c r="V269" s="3">
        <v>0</v>
      </c>
      <c r="X269" s="3">
        <v>48</v>
      </c>
      <c r="Y269" s="3">
        <v>0</v>
      </c>
      <c r="Z269" s="3">
        <v>48</v>
      </c>
      <c r="AA269" s="3">
        <v>0</v>
      </c>
      <c r="AC269" s="4">
        <v>76</v>
      </c>
      <c r="AD269" s="3">
        <v>28</v>
      </c>
      <c r="AE269" s="3">
        <v>48</v>
      </c>
      <c r="AF269" s="3">
        <v>0</v>
      </c>
      <c r="AH269" s="4">
        <v>4</v>
      </c>
      <c r="AI269" s="3">
        <v>4</v>
      </c>
      <c r="AJ269" s="3">
        <v>0</v>
      </c>
      <c r="AK269" s="3">
        <v>0</v>
      </c>
      <c r="AM269" s="4">
        <v>25</v>
      </c>
      <c r="AN269" s="3">
        <v>0</v>
      </c>
      <c r="AO269" s="3">
        <v>25</v>
      </c>
      <c r="AP269" s="3">
        <v>0</v>
      </c>
      <c r="AR269" s="4">
        <v>29</v>
      </c>
      <c r="AS269" s="3">
        <v>4</v>
      </c>
      <c r="AT269" s="3">
        <v>25</v>
      </c>
      <c r="AU269" s="3">
        <v>0</v>
      </c>
      <c r="AX269" s="94">
        <f>Sources!$H$34</f>
        <v>2022</v>
      </c>
      <c r="AY269" s="94" t="str">
        <f>Sources!$G$34</f>
        <v>CENSUS</v>
      </c>
      <c r="AZ269" s="94" t="s">
        <v>141</v>
      </c>
    </row>
    <row r="270" spans="2:52" x14ac:dyDescent="0.2">
      <c r="B270" s="3" t="s">
        <v>131</v>
      </c>
      <c r="C270" s="3" t="s">
        <v>10</v>
      </c>
      <c r="D270" s="4">
        <v>228</v>
      </c>
      <c r="E270" s="3">
        <v>220</v>
      </c>
      <c r="F270" s="3">
        <v>4</v>
      </c>
      <c r="G270" s="3">
        <v>4</v>
      </c>
      <c r="I270" s="4">
        <v>67</v>
      </c>
      <c r="J270" s="3">
        <v>0</v>
      </c>
      <c r="K270" s="3">
        <v>67</v>
      </c>
      <c r="L270" s="3">
        <v>0</v>
      </c>
      <c r="N270" s="4">
        <v>295</v>
      </c>
      <c r="O270" s="3">
        <v>220</v>
      </c>
      <c r="P270" s="3">
        <v>71</v>
      </c>
      <c r="Q270" s="3">
        <v>4</v>
      </c>
      <c r="S270" s="4">
        <v>110</v>
      </c>
      <c r="T270" s="3">
        <v>110</v>
      </c>
      <c r="U270" s="3">
        <v>0</v>
      </c>
      <c r="V270" s="3">
        <v>0</v>
      </c>
      <c r="X270" s="3">
        <v>42</v>
      </c>
      <c r="Y270" s="3">
        <v>0</v>
      </c>
      <c r="Z270" s="3">
        <v>42</v>
      </c>
      <c r="AA270" s="3">
        <v>0</v>
      </c>
      <c r="AC270" s="4">
        <v>152</v>
      </c>
      <c r="AD270" s="3">
        <v>110</v>
      </c>
      <c r="AE270" s="3">
        <v>42</v>
      </c>
      <c r="AF270" s="3">
        <v>0</v>
      </c>
      <c r="AH270" s="4">
        <v>118</v>
      </c>
      <c r="AI270" s="3">
        <v>110</v>
      </c>
      <c r="AJ270" s="3">
        <v>4</v>
      </c>
      <c r="AK270" s="3">
        <v>4</v>
      </c>
      <c r="AM270" s="4">
        <v>25</v>
      </c>
      <c r="AN270" s="3">
        <v>0</v>
      </c>
      <c r="AO270" s="3">
        <v>25</v>
      </c>
      <c r="AP270" s="3">
        <v>0</v>
      </c>
      <c r="AR270" s="4">
        <v>143</v>
      </c>
      <c r="AS270" s="3">
        <v>110</v>
      </c>
      <c r="AT270" s="3">
        <v>29</v>
      </c>
      <c r="AU270" s="3">
        <v>4</v>
      </c>
      <c r="AX270" s="94">
        <f>Sources!$H$34</f>
        <v>2022</v>
      </c>
      <c r="AY270" s="94" t="str">
        <f>Sources!$G$34</f>
        <v>CENSUS</v>
      </c>
      <c r="AZ270" s="94" t="s">
        <v>141</v>
      </c>
    </row>
    <row r="271" spans="2:52" x14ac:dyDescent="0.2">
      <c r="B271" s="3" t="s">
        <v>131</v>
      </c>
      <c r="C271" s="3" t="s">
        <v>11</v>
      </c>
      <c r="D271" s="4">
        <v>81</v>
      </c>
      <c r="E271" s="3">
        <v>26</v>
      </c>
      <c r="F271" s="3">
        <v>55</v>
      </c>
      <c r="G271" s="3">
        <v>0</v>
      </c>
      <c r="I271" s="4">
        <v>0</v>
      </c>
      <c r="J271" s="3">
        <v>0</v>
      </c>
      <c r="K271" s="3">
        <v>0</v>
      </c>
      <c r="L271" s="3">
        <v>0</v>
      </c>
      <c r="N271" s="4">
        <v>81</v>
      </c>
      <c r="O271" s="3">
        <v>26</v>
      </c>
      <c r="P271" s="3">
        <v>55</v>
      </c>
      <c r="Q271" s="3">
        <v>0</v>
      </c>
      <c r="S271" s="4">
        <v>45</v>
      </c>
      <c r="T271" s="3">
        <v>15</v>
      </c>
      <c r="U271" s="3">
        <v>30</v>
      </c>
      <c r="V271" s="3">
        <v>0</v>
      </c>
      <c r="X271" s="3">
        <v>0</v>
      </c>
      <c r="Y271" s="3">
        <v>0</v>
      </c>
      <c r="Z271" s="3">
        <v>0</v>
      </c>
      <c r="AA271" s="3">
        <v>0</v>
      </c>
      <c r="AC271" s="4">
        <v>45</v>
      </c>
      <c r="AD271" s="3">
        <v>15</v>
      </c>
      <c r="AE271" s="3">
        <v>30</v>
      </c>
      <c r="AF271" s="3">
        <v>0</v>
      </c>
      <c r="AH271" s="4">
        <v>36</v>
      </c>
      <c r="AI271" s="3">
        <v>11</v>
      </c>
      <c r="AJ271" s="3">
        <v>25</v>
      </c>
      <c r="AK271" s="3">
        <v>0</v>
      </c>
      <c r="AM271" s="4">
        <v>0</v>
      </c>
      <c r="AN271" s="3">
        <v>0</v>
      </c>
      <c r="AO271" s="3">
        <v>0</v>
      </c>
      <c r="AP271" s="3">
        <v>0</v>
      </c>
      <c r="AR271" s="4">
        <v>36</v>
      </c>
      <c r="AS271" s="3">
        <v>11</v>
      </c>
      <c r="AT271" s="3">
        <v>25</v>
      </c>
      <c r="AU271" s="3">
        <v>0</v>
      </c>
      <c r="AX271" s="94">
        <f>Sources!$H$34</f>
        <v>2022</v>
      </c>
      <c r="AY271" s="94" t="str">
        <f>Sources!$G$34</f>
        <v>CENSUS</v>
      </c>
      <c r="AZ271" s="94" t="s">
        <v>141</v>
      </c>
    </row>
    <row r="272" spans="2:52" x14ac:dyDescent="0.2">
      <c r="AX272" s="94"/>
      <c r="AY272" s="94"/>
      <c r="AZ272" s="94"/>
    </row>
    <row r="273" spans="2:52" x14ac:dyDescent="0.2">
      <c r="B273" s="3" t="s">
        <v>132</v>
      </c>
      <c r="C273" s="3" t="s">
        <v>1</v>
      </c>
      <c r="D273" s="4">
        <v>11773</v>
      </c>
      <c r="E273" s="3">
        <v>7743</v>
      </c>
      <c r="F273" s="3">
        <v>2520</v>
      </c>
      <c r="G273" s="3">
        <v>1509</v>
      </c>
      <c r="I273" s="4">
        <v>25433</v>
      </c>
      <c r="J273" s="3">
        <v>1998</v>
      </c>
      <c r="K273" s="3">
        <v>22937</v>
      </c>
      <c r="L273" s="3">
        <v>498</v>
      </c>
      <c r="N273" s="4">
        <v>37206</v>
      </c>
      <c r="O273" s="3">
        <v>9741</v>
      </c>
      <c r="P273" s="3">
        <v>25457</v>
      </c>
      <c r="Q273" s="3">
        <v>2007</v>
      </c>
      <c r="S273" s="4">
        <v>7341</v>
      </c>
      <c r="T273" s="3">
        <v>4678</v>
      </c>
      <c r="U273" s="3">
        <v>1672</v>
      </c>
      <c r="V273" s="3">
        <v>991</v>
      </c>
      <c r="X273" s="3">
        <v>14413</v>
      </c>
      <c r="Y273" s="3">
        <v>1181</v>
      </c>
      <c r="Z273" s="3">
        <v>13020</v>
      </c>
      <c r="AA273" s="3">
        <v>212</v>
      </c>
      <c r="AC273" s="4">
        <v>21754</v>
      </c>
      <c r="AD273" s="3">
        <v>5859</v>
      </c>
      <c r="AE273" s="3">
        <v>14692</v>
      </c>
      <c r="AF273" s="3">
        <v>1203</v>
      </c>
      <c r="AH273" s="4">
        <v>4432</v>
      </c>
      <c r="AI273" s="3">
        <v>3065</v>
      </c>
      <c r="AJ273" s="3">
        <v>849</v>
      </c>
      <c r="AK273" s="3">
        <v>519</v>
      </c>
      <c r="AM273" s="4">
        <v>11020</v>
      </c>
      <c r="AN273" s="3">
        <v>817</v>
      </c>
      <c r="AO273" s="3">
        <v>9917</v>
      </c>
      <c r="AP273" s="3">
        <v>286</v>
      </c>
      <c r="AR273" s="4">
        <v>15452</v>
      </c>
      <c r="AS273" s="3">
        <v>3882</v>
      </c>
      <c r="AT273" s="3">
        <v>10766</v>
      </c>
      <c r="AU273" s="3">
        <v>805</v>
      </c>
      <c r="AW273" s="3" t="s">
        <v>134</v>
      </c>
      <c r="AX273" s="94">
        <f>Sources!$H$26</f>
        <v>2022</v>
      </c>
      <c r="AY273" s="94" t="str">
        <f>Sources!$G$26</f>
        <v>LFS</v>
      </c>
      <c r="AZ273" s="94" t="s">
        <v>140</v>
      </c>
    </row>
    <row r="274" spans="2:52" x14ac:dyDescent="0.2">
      <c r="B274" s="3" t="s">
        <v>132</v>
      </c>
      <c r="C274" s="3" t="s">
        <v>8</v>
      </c>
      <c r="D274" s="4">
        <v>4875</v>
      </c>
      <c r="E274" s="3">
        <v>1929</v>
      </c>
      <c r="F274" s="3">
        <v>1795</v>
      </c>
      <c r="G274" s="3">
        <v>1151</v>
      </c>
      <c r="I274" s="4">
        <v>23162</v>
      </c>
      <c r="J274" s="3">
        <v>1998</v>
      </c>
      <c r="K274" s="3">
        <v>20666</v>
      </c>
      <c r="L274" s="3">
        <v>498</v>
      </c>
      <c r="N274" s="4">
        <v>28037</v>
      </c>
      <c r="O274" s="3">
        <v>3927</v>
      </c>
      <c r="P274" s="3">
        <v>22461</v>
      </c>
      <c r="Q274" s="3">
        <v>1649</v>
      </c>
      <c r="S274" s="4">
        <v>3597</v>
      </c>
      <c r="T274" s="3">
        <v>1542</v>
      </c>
      <c r="U274" s="3">
        <v>1290</v>
      </c>
      <c r="V274" s="3">
        <v>765</v>
      </c>
      <c r="X274" s="3">
        <v>12910</v>
      </c>
      <c r="Y274" s="3">
        <v>1181</v>
      </c>
      <c r="Z274" s="3">
        <v>11517</v>
      </c>
      <c r="AA274" s="3">
        <v>212</v>
      </c>
      <c r="AC274" s="4">
        <v>16507</v>
      </c>
      <c r="AD274" s="3">
        <v>2723</v>
      </c>
      <c r="AE274" s="3">
        <v>12807</v>
      </c>
      <c r="AF274" s="3">
        <v>977</v>
      </c>
      <c r="AH274" s="4">
        <v>1278</v>
      </c>
      <c r="AI274" s="3">
        <v>387</v>
      </c>
      <c r="AJ274" s="3">
        <v>505</v>
      </c>
      <c r="AK274" s="3">
        <v>386</v>
      </c>
      <c r="AM274" s="4">
        <v>10252</v>
      </c>
      <c r="AN274" s="3">
        <v>817</v>
      </c>
      <c r="AO274" s="3">
        <v>9149</v>
      </c>
      <c r="AP274" s="3">
        <v>286</v>
      </c>
      <c r="AR274" s="4">
        <v>11530</v>
      </c>
      <c r="AS274" s="3">
        <v>1204</v>
      </c>
      <c r="AT274" s="3">
        <v>9654</v>
      </c>
      <c r="AU274" s="3">
        <v>672</v>
      </c>
      <c r="AW274" s="3" t="s">
        <v>134</v>
      </c>
      <c r="AX274" s="94">
        <f>Sources!$H$26</f>
        <v>2022</v>
      </c>
      <c r="AY274" s="94" t="str">
        <f>Sources!$G$26</f>
        <v>LFS</v>
      </c>
      <c r="AZ274" s="94" t="s">
        <v>140</v>
      </c>
    </row>
    <row r="275" spans="2:52" x14ac:dyDescent="0.2">
      <c r="B275" s="3" t="s">
        <v>132</v>
      </c>
      <c r="C275" s="3" t="s">
        <v>107</v>
      </c>
      <c r="D275" s="4">
        <v>344</v>
      </c>
      <c r="E275" s="3">
        <v>329</v>
      </c>
      <c r="F275" s="3">
        <v>0</v>
      </c>
      <c r="G275" s="3">
        <v>15</v>
      </c>
      <c r="I275" s="4">
        <v>918</v>
      </c>
      <c r="J275" s="3">
        <v>0</v>
      </c>
      <c r="K275" s="3">
        <v>918</v>
      </c>
      <c r="L275" s="3">
        <v>0</v>
      </c>
      <c r="N275" s="4">
        <v>1262</v>
      </c>
      <c r="O275" s="3">
        <v>329</v>
      </c>
      <c r="P275" s="3">
        <v>918</v>
      </c>
      <c r="Q275" s="3">
        <v>15</v>
      </c>
      <c r="S275" s="4">
        <v>280</v>
      </c>
      <c r="T275" s="3">
        <v>265</v>
      </c>
      <c r="U275" s="3">
        <v>0</v>
      </c>
      <c r="V275" s="3">
        <v>15</v>
      </c>
      <c r="X275" s="3">
        <v>698</v>
      </c>
      <c r="Y275" s="3">
        <v>0</v>
      </c>
      <c r="Z275" s="3">
        <v>698</v>
      </c>
      <c r="AA275" s="3">
        <v>0</v>
      </c>
      <c r="AC275" s="4">
        <v>978</v>
      </c>
      <c r="AD275" s="3">
        <v>265</v>
      </c>
      <c r="AE275" s="3">
        <v>698</v>
      </c>
      <c r="AF275" s="3">
        <v>15</v>
      </c>
      <c r="AH275" s="4">
        <v>64</v>
      </c>
      <c r="AI275" s="3">
        <v>64</v>
      </c>
      <c r="AJ275" s="3">
        <v>0</v>
      </c>
      <c r="AK275" s="3">
        <v>0</v>
      </c>
      <c r="AM275" s="4">
        <v>220</v>
      </c>
      <c r="AN275" s="3">
        <v>0</v>
      </c>
      <c r="AO275" s="3">
        <v>220</v>
      </c>
      <c r="AP275" s="3">
        <v>0</v>
      </c>
      <c r="AR275" s="4">
        <v>284</v>
      </c>
      <c r="AS275" s="3">
        <v>64</v>
      </c>
      <c r="AT275" s="3">
        <v>220</v>
      </c>
      <c r="AU275" s="3">
        <v>0</v>
      </c>
      <c r="AW275" s="3" t="s">
        <v>134</v>
      </c>
      <c r="AX275" s="94">
        <f>Sources!$H$26</f>
        <v>2022</v>
      </c>
      <c r="AY275" s="94" t="str">
        <f>Sources!$G$26</f>
        <v>LFS</v>
      </c>
      <c r="AZ275" s="94" t="s">
        <v>140</v>
      </c>
    </row>
    <row r="276" spans="2:52" x14ac:dyDescent="0.2">
      <c r="B276" s="3" t="s">
        <v>132</v>
      </c>
      <c r="C276" s="3" t="s">
        <v>10</v>
      </c>
      <c r="D276" s="4">
        <v>4048</v>
      </c>
      <c r="E276" s="3">
        <v>3861</v>
      </c>
      <c r="F276" s="3">
        <v>0</v>
      </c>
      <c r="G276" s="3">
        <v>188</v>
      </c>
      <c r="I276" s="4">
        <v>1353</v>
      </c>
      <c r="J276" s="3">
        <v>0</v>
      </c>
      <c r="K276" s="3">
        <v>1353</v>
      </c>
      <c r="L276" s="3">
        <v>0</v>
      </c>
      <c r="N276" s="4">
        <v>5401</v>
      </c>
      <c r="O276" s="3">
        <v>3861</v>
      </c>
      <c r="P276" s="3">
        <v>1353</v>
      </c>
      <c r="Q276" s="3">
        <v>188</v>
      </c>
      <c r="S276" s="4">
        <v>2362</v>
      </c>
      <c r="T276" s="3">
        <v>2257</v>
      </c>
      <c r="U276" s="3">
        <v>0</v>
      </c>
      <c r="V276" s="3">
        <v>105</v>
      </c>
      <c r="X276" s="3">
        <v>805</v>
      </c>
      <c r="Y276" s="3">
        <v>0</v>
      </c>
      <c r="Z276" s="3">
        <v>805</v>
      </c>
      <c r="AA276" s="3">
        <v>0</v>
      </c>
      <c r="AC276" s="4">
        <v>3167</v>
      </c>
      <c r="AD276" s="3">
        <v>2257</v>
      </c>
      <c r="AE276" s="3">
        <v>805</v>
      </c>
      <c r="AF276" s="3">
        <v>105</v>
      </c>
      <c r="AH276" s="4">
        <v>1686</v>
      </c>
      <c r="AI276" s="3">
        <v>1603</v>
      </c>
      <c r="AJ276" s="3">
        <v>0</v>
      </c>
      <c r="AK276" s="3">
        <v>83</v>
      </c>
      <c r="AM276" s="4">
        <v>548</v>
      </c>
      <c r="AN276" s="3">
        <v>0</v>
      </c>
      <c r="AO276" s="3">
        <v>548</v>
      </c>
      <c r="AP276" s="3">
        <v>0</v>
      </c>
      <c r="AR276" s="4">
        <v>2234</v>
      </c>
      <c r="AS276" s="3">
        <v>1603</v>
      </c>
      <c r="AT276" s="3">
        <v>548</v>
      </c>
      <c r="AU276" s="3">
        <v>83</v>
      </c>
      <c r="AW276" s="3" t="s">
        <v>134</v>
      </c>
      <c r="AX276" s="94">
        <f>Sources!$H$26</f>
        <v>2022</v>
      </c>
      <c r="AY276" s="94" t="str">
        <f>Sources!$G$26</f>
        <v>LFS</v>
      </c>
      <c r="AZ276" s="94" t="s">
        <v>140</v>
      </c>
    </row>
    <row r="277" spans="2:52" x14ac:dyDescent="0.2">
      <c r="B277" s="3" t="s">
        <v>132</v>
      </c>
      <c r="C277" s="3" t="s">
        <v>11</v>
      </c>
      <c r="D277" s="4">
        <v>2506</v>
      </c>
      <c r="E277" s="3">
        <v>1624</v>
      </c>
      <c r="F277" s="3">
        <v>726</v>
      </c>
      <c r="G277" s="3">
        <v>156</v>
      </c>
      <c r="I277" s="4">
        <v>0</v>
      </c>
      <c r="J277" s="3">
        <v>0</v>
      </c>
      <c r="K277" s="3">
        <v>0</v>
      </c>
      <c r="L277" s="3">
        <v>0</v>
      </c>
      <c r="N277" s="4">
        <v>2506</v>
      </c>
      <c r="O277" s="3">
        <v>1624</v>
      </c>
      <c r="P277" s="3">
        <v>726</v>
      </c>
      <c r="Q277" s="3">
        <v>156</v>
      </c>
      <c r="S277" s="4">
        <v>1102</v>
      </c>
      <c r="T277" s="3">
        <v>614</v>
      </c>
      <c r="U277" s="3">
        <v>382</v>
      </c>
      <c r="V277" s="3">
        <v>106</v>
      </c>
      <c r="X277" s="3">
        <v>0</v>
      </c>
      <c r="Y277" s="3">
        <v>0</v>
      </c>
      <c r="Z277" s="3">
        <v>0</v>
      </c>
      <c r="AA277" s="3">
        <v>0</v>
      </c>
      <c r="AC277" s="4">
        <v>1102</v>
      </c>
      <c r="AD277" s="3">
        <v>614</v>
      </c>
      <c r="AE277" s="3">
        <v>382</v>
      </c>
      <c r="AF277" s="3">
        <v>106</v>
      </c>
      <c r="AH277" s="4">
        <v>1404</v>
      </c>
      <c r="AI277" s="3">
        <v>1010</v>
      </c>
      <c r="AJ277" s="3">
        <v>344</v>
      </c>
      <c r="AK277" s="3">
        <v>50</v>
      </c>
      <c r="AM277" s="4">
        <v>0</v>
      </c>
      <c r="AN277" s="3">
        <v>0</v>
      </c>
      <c r="AO277" s="3">
        <v>0</v>
      </c>
      <c r="AP277" s="3">
        <v>0</v>
      </c>
      <c r="AR277" s="4">
        <v>1404</v>
      </c>
      <c r="AS277" s="3">
        <v>1010</v>
      </c>
      <c r="AT277" s="3">
        <v>344</v>
      </c>
      <c r="AU277" s="3">
        <v>50</v>
      </c>
      <c r="AW277" s="3" t="s">
        <v>134</v>
      </c>
      <c r="AX277" s="94">
        <f>Sources!$H$26</f>
        <v>2022</v>
      </c>
      <c r="AY277" s="94" t="str">
        <f>Sources!$G$26</f>
        <v>LFS</v>
      </c>
      <c r="AZ277" s="94" t="s">
        <v>140</v>
      </c>
    </row>
    <row r="278" spans="2:52" x14ac:dyDescent="0.2">
      <c r="AX278" s="94"/>
      <c r="AY278" s="94"/>
      <c r="AZ278" s="94"/>
    </row>
    <row r="279" spans="2:52" x14ac:dyDescent="0.2">
      <c r="AX279" s="94"/>
      <c r="AY279" s="94"/>
      <c r="AZ279" s="94"/>
    </row>
    <row r="280" spans="2:52" x14ac:dyDescent="0.2">
      <c r="AX280" s="94"/>
      <c r="AY280" s="94"/>
      <c r="AZ280" s="94"/>
    </row>
    <row r="281" spans="2:52" x14ac:dyDescent="0.2">
      <c r="AX281" s="94"/>
      <c r="AY281" s="94"/>
      <c r="AZ281" s="94"/>
    </row>
    <row r="282" spans="2:52" x14ac:dyDescent="0.2">
      <c r="AX282" s="94"/>
      <c r="AY282" s="94"/>
      <c r="AZ282" s="94"/>
    </row>
    <row r="283" spans="2:52" x14ac:dyDescent="0.2">
      <c r="AX283" s="94"/>
      <c r="AY283" s="94"/>
      <c r="AZ283" s="94"/>
    </row>
    <row r="284" spans="2:52" x14ac:dyDescent="0.2">
      <c r="AX284" s="94"/>
      <c r="AY284" s="94"/>
      <c r="AZ284" s="94"/>
    </row>
    <row r="285" spans="2:52" x14ac:dyDescent="0.2">
      <c r="AX285" s="94"/>
      <c r="AY285" s="94"/>
      <c r="AZ285" s="94"/>
    </row>
    <row r="286" spans="2:52" x14ac:dyDescent="0.2">
      <c r="AX286" s="94"/>
      <c r="AY286" s="94"/>
      <c r="AZ286" s="94"/>
    </row>
    <row r="287" spans="2:52" x14ac:dyDescent="0.2">
      <c r="AX287" s="94"/>
      <c r="AY287" s="94"/>
      <c r="AZ287" s="94"/>
    </row>
    <row r="288" spans="2:52" x14ac:dyDescent="0.2">
      <c r="AX288" s="94"/>
      <c r="AY288" s="94"/>
      <c r="AZ288" s="94"/>
    </row>
    <row r="289" spans="50:52" x14ac:dyDescent="0.2">
      <c r="AX289" s="94"/>
      <c r="AY289" s="94"/>
      <c r="AZ289" s="94"/>
    </row>
    <row r="290" spans="50:52" x14ac:dyDescent="0.2">
      <c r="AX290" s="94"/>
      <c r="AY290" s="94"/>
      <c r="AZ290" s="94"/>
    </row>
    <row r="291" spans="50:52" x14ac:dyDescent="0.2">
      <c r="AX291" s="94"/>
      <c r="AY291" s="94"/>
      <c r="AZ291" s="94"/>
    </row>
    <row r="292" spans="50:52" x14ac:dyDescent="0.2">
      <c r="AX292" s="94"/>
      <c r="AY292" s="94"/>
      <c r="AZ292" s="94"/>
    </row>
    <row r="293" spans="50:52" x14ac:dyDescent="0.2">
      <c r="AX293" s="94"/>
      <c r="AY293" s="94"/>
      <c r="AZ293" s="94"/>
    </row>
    <row r="294" spans="50:52" x14ac:dyDescent="0.2">
      <c r="AX294" s="94"/>
      <c r="AY294" s="94"/>
      <c r="AZ294" s="94"/>
    </row>
  </sheetData>
  <mergeCells count="1">
    <mergeCell ref="B1:L1"/>
  </mergeCells>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Z289"/>
  <sheetViews>
    <sheetView workbookViewId="0">
      <selection activeCell="D8" sqref="D8:F11"/>
    </sheetView>
  </sheetViews>
  <sheetFormatPr defaultColWidth="0" defaultRowHeight="12.75" x14ac:dyDescent="0.2"/>
  <cols>
    <col min="1" max="1" width="15" style="3" customWidth="1"/>
    <col min="2" max="2" width="16" style="24" customWidth="1"/>
    <col min="3" max="3" width="26" style="3" customWidth="1"/>
    <col min="4" max="6" width="12.85546875" style="3" customWidth="1"/>
    <col min="7" max="7" width="1.5703125" style="3" customWidth="1"/>
    <col min="8" max="8" width="12.85546875" style="3" customWidth="1"/>
    <col min="9" max="9" width="3.42578125" style="3" customWidth="1"/>
    <col min="10" max="10" width="3" style="3" customWidth="1"/>
    <col min="11" max="18" width="9.140625" style="3" hidden="1" customWidth="1"/>
    <col min="19" max="26" width="0" style="3" hidden="1" customWidth="1"/>
    <col min="27" max="16384" width="9.140625" style="3" hidden="1"/>
  </cols>
  <sheetData>
    <row r="1" spans="1:9" ht="18.75" x14ac:dyDescent="0.3">
      <c r="A1" s="40" t="s">
        <v>90</v>
      </c>
    </row>
    <row r="2" spans="1:9" x14ac:dyDescent="0.2">
      <c r="A2" s="3" t="s">
        <v>196</v>
      </c>
    </row>
    <row r="3" spans="1:9" ht="15" x14ac:dyDescent="0.3">
      <c r="D3" s="105" t="s">
        <v>194</v>
      </c>
    </row>
    <row r="4" spans="1:9" x14ac:dyDescent="0.2">
      <c r="D4" s="29" t="s">
        <v>21</v>
      </c>
      <c r="E4" s="30" t="s">
        <v>22</v>
      </c>
      <c r="F4" s="31" t="s">
        <v>24</v>
      </c>
      <c r="G4" s="28"/>
      <c r="H4" s="32" t="s">
        <v>32</v>
      </c>
    </row>
    <row r="6" spans="1:9" x14ac:dyDescent="0.2">
      <c r="D6" s="6" t="s">
        <v>15</v>
      </c>
      <c r="E6" s="6"/>
      <c r="F6" s="6"/>
    </row>
    <row r="7" spans="1:9" ht="26.25" x14ac:dyDescent="0.25">
      <c r="A7" s="49"/>
      <c r="B7" s="25"/>
      <c r="C7" s="6"/>
      <c r="D7" s="19" t="s">
        <v>1</v>
      </c>
      <c r="E7" s="14" t="s">
        <v>13</v>
      </c>
      <c r="F7" s="14" t="s">
        <v>14</v>
      </c>
      <c r="G7" s="19"/>
      <c r="H7" s="15" t="s">
        <v>33</v>
      </c>
    </row>
    <row r="8" spans="1:9" ht="15.75" x14ac:dyDescent="0.25">
      <c r="A8" s="49"/>
      <c r="B8" s="43" t="str">
        <f>'Data ALL'!B9</f>
        <v>Abelina</v>
      </c>
      <c r="C8" s="3" t="str">
        <f>'Data ALL'!C9</f>
        <v>Total</v>
      </c>
      <c r="D8" s="23"/>
      <c r="E8" s="2"/>
      <c r="F8" s="2"/>
      <c r="G8" s="2"/>
      <c r="H8" s="2">
        <f>F8-E8</f>
        <v>0</v>
      </c>
      <c r="I8" s="2"/>
    </row>
    <row r="9" spans="1:9" ht="15" x14ac:dyDescent="0.25">
      <c r="A9" s="71" t="s">
        <v>25</v>
      </c>
      <c r="B9" s="26" t="e">
        <f>'Data ALL'!#REF!</f>
        <v>#REF!</v>
      </c>
      <c r="C9" s="3" t="str">
        <f>'Data ALL'!C10</f>
        <v>Employees</v>
      </c>
      <c r="D9" s="21"/>
      <c r="E9" s="2"/>
      <c r="F9" s="2"/>
      <c r="G9" s="2"/>
      <c r="H9" s="2">
        <f t="shared" ref="H9:H47" si="0">F9-E9</f>
        <v>0</v>
      </c>
      <c r="I9" s="2"/>
    </row>
    <row r="10" spans="1:9" ht="15" x14ac:dyDescent="0.25">
      <c r="A10" s="72" t="s">
        <v>26</v>
      </c>
      <c r="B10" s="26" t="e">
        <f>'Data ALL'!#REF!</f>
        <v>#REF!</v>
      </c>
      <c r="C10" s="3" t="str">
        <f>'Data ALL'!C11</f>
        <v>Employers</v>
      </c>
      <c r="D10" s="21"/>
      <c r="E10" s="2"/>
      <c r="F10" s="2"/>
      <c r="G10" s="2"/>
      <c r="H10" s="2">
        <f t="shared" si="0"/>
        <v>0</v>
      </c>
      <c r="I10" s="2"/>
    </row>
    <row r="11" spans="1:9" ht="15" x14ac:dyDescent="0.25">
      <c r="A11" s="73" t="s">
        <v>34</v>
      </c>
      <c r="B11" s="26" t="e">
        <f>'Data ALL'!#REF!</f>
        <v>#REF!</v>
      </c>
      <c r="C11" s="3" t="str">
        <f>'Data ALL'!C12</f>
        <v>Own-account workers</v>
      </c>
      <c r="D11" s="22"/>
      <c r="E11" s="2"/>
      <c r="F11" s="2"/>
      <c r="G11" s="2"/>
      <c r="H11" s="2">
        <f t="shared" si="0"/>
        <v>0</v>
      </c>
      <c r="I11" s="2"/>
    </row>
    <row r="12" spans="1:9" ht="15" x14ac:dyDescent="0.25">
      <c r="A12" s="49"/>
      <c r="B12" s="26" t="str">
        <f>'Data ALL'!B15</f>
        <v>Afghanistan</v>
      </c>
      <c r="C12" s="3" t="str">
        <f>'Data ALL'!C13</f>
        <v>Contributing family workers</v>
      </c>
      <c r="D12" s="2">
        <f>'Data ALL'!$D13/'Data ALL'!$N13*100</f>
        <v>100</v>
      </c>
      <c r="E12" s="2">
        <f>'Data ALL'!$S13/'Data ALL'!$AC13*100</f>
        <v>100</v>
      </c>
      <c r="F12" s="2">
        <f>'Data ALL'!$AH13/'Data ALL'!$AR13*100</f>
        <v>100</v>
      </c>
      <c r="G12" s="2"/>
      <c r="H12" s="2"/>
      <c r="I12" s="2"/>
    </row>
    <row r="13" spans="1:9" ht="15" x14ac:dyDescent="0.25">
      <c r="A13" s="49"/>
      <c r="D13" s="2"/>
      <c r="E13" s="2"/>
      <c r="F13" s="2"/>
      <c r="G13" s="2"/>
      <c r="H13" s="2"/>
      <c r="I13" s="2"/>
    </row>
    <row r="14" spans="1:9" ht="15" hidden="1" x14ac:dyDescent="0.25">
      <c r="A14" s="49"/>
      <c r="B14" s="24" t="str">
        <f>CONCATENATE('Data ALL'!B15,", ",'Data ALL'!AX15," (",'Data ALL'!AZ15,")")</f>
        <v>Afghanistan, 2021 (13e)</v>
      </c>
      <c r="C14" s="3" t="str">
        <f>'Data ALL'!C15</f>
        <v>Total</v>
      </c>
      <c r="D14" s="23">
        <f>'Data ALL'!$D15/'Data ALL'!$N15*100</f>
        <v>86.43059885593911</v>
      </c>
      <c r="E14" s="2">
        <f>'Data ALL'!$S15/'Data ALL'!$AC15*100</f>
        <v>83.038360976500883</v>
      </c>
      <c r="F14" s="2">
        <f>'Data ALL'!$AH15/'Data ALL'!$AR15*100</f>
        <v>97.298901281292515</v>
      </c>
      <c r="G14" s="2"/>
      <c r="H14" s="2">
        <f t="shared" si="0"/>
        <v>14.260540304791633</v>
      </c>
      <c r="I14" s="2"/>
    </row>
    <row r="15" spans="1:9" ht="15" hidden="1" x14ac:dyDescent="0.25">
      <c r="A15" s="71" t="s">
        <v>25</v>
      </c>
      <c r="B15" s="26" t="str">
        <f>'Data ALL'!B23</f>
        <v>Afghanistan</v>
      </c>
      <c r="C15" s="3" t="str">
        <f>'Data ALL'!C16</f>
        <v>Employees</v>
      </c>
      <c r="D15" s="21">
        <f>'Data ALL'!$D16/'Data ALL'!$N16*100</f>
        <v>70.459447465616421</v>
      </c>
      <c r="E15" s="2">
        <f>'Data ALL'!$S16/'Data ALL'!$AC16*100</f>
        <v>70.701457758822045</v>
      </c>
      <c r="F15" s="2">
        <f>'Data ALL'!$AH16/'Data ALL'!$AR16*100</f>
        <v>66.402517552241292</v>
      </c>
      <c r="G15" s="2"/>
      <c r="H15" s="2">
        <f t="shared" si="0"/>
        <v>-4.2989402065807525</v>
      </c>
      <c r="I15" s="2"/>
    </row>
    <row r="16" spans="1:9" ht="15" hidden="1" x14ac:dyDescent="0.25">
      <c r="A16" s="72" t="s">
        <v>26</v>
      </c>
      <c r="B16" s="26" t="str">
        <f>'Data ALL'!B24</f>
        <v>Afghanistan</v>
      </c>
      <c r="C16" s="3" t="str">
        <f>'Data ALL'!C17</f>
        <v>Employer</v>
      </c>
      <c r="D16" s="21">
        <f>'Data ALL'!$D17/'Data ALL'!$N17*100</f>
        <v>58.282304281061833</v>
      </c>
      <c r="E16" s="2">
        <f>'Data ALL'!$S17/'Data ALL'!$AC17*100</f>
        <v>58.260778838524033</v>
      </c>
      <c r="F16" s="2">
        <f>'Data ALL'!$AH17/'Data ALL'!$AR17*100</f>
        <v>59.308719560094268</v>
      </c>
      <c r="G16" s="2"/>
      <c r="H16" s="2">
        <f t="shared" si="0"/>
        <v>1.0479407215702352</v>
      </c>
      <c r="I16" s="2"/>
    </row>
    <row r="17" spans="1:9" ht="15" hidden="1" x14ac:dyDescent="0.25">
      <c r="A17" s="73" t="s">
        <v>34</v>
      </c>
      <c r="B17" s="26" t="str">
        <f>'Data ALL'!B25</f>
        <v>Afghanistan</v>
      </c>
      <c r="C17" s="3" t="str">
        <f>'Data ALL'!C18</f>
        <v>Own-account workers</v>
      </c>
      <c r="D17" s="22">
        <f>'Data ALL'!$D18/'Data ALL'!$N18*100</f>
        <v>92.426190707439574</v>
      </c>
      <c r="E17" s="2">
        <f>'Data ALL'!$S18/'Data ALL'!$AC18*100</f>
        <v>89.654683190783729</v>
      </c>
      <c r="F17" s="2">
        <f>'Data ALL'!$AH18/'Data ALL'!$AR18*100</f>
        <v>99.062680562391662</v>
      </c>
      <c r="G17" s="2"/>
      <c r="H17" s="2">
        <f t="shared" si="0"/>
        <v>9.4079973716079337</v>
      </c>
      <c r="I17" s="2"/>
    </row>
    <row r="18" spans="1:9" ht="15" hidden="1" x14ac:dyDescent="0.25">
      <c r="A18" s="49"/>
      <c r="B18" s="26" t="str">
        <f>'Data ALL'!B27</f>
        <v xml:space="preserve"> Bangladesh</v>
      </c>
      <c r="C18" s="3" t="str">
        <f>'Data ALL'!C19</f>
        <v>Contributing family workers</v>
      </c>
      <c r="D18" s="2">
        <f>'Data ALL'!$D19/'Data ALL'!$N19*100</f>
        <v>100</v>
      </c>
      <c r="E18" s="2">
        <f>'Data ALL'!$S19/'Data ALL'!$AC19*100</f>
        <v>100</v>
      </c>
      <c r="F18" s="2">
        <f>'Data ALL'!$AH19/'Data ALL'!$AR19*100</f>
        <v>100</v>
      </c>
      <c r="G18" s="2"/>
      <c r="H18" s="2"/>
      <c r="I18" s="2"/>
    </row>
    <row r="19" spans="1:9" ht="15" hidden="1" x14ac:dyDescent="0.25">
      <c r="A19" s="49"/>
      <c r="D19" s="2"/>
      <c r="E19" s="2"/>
      <c r="F19" s="2"/>
      <c r="G19" s="2"/>
      <c r="H19" s="2"/>
      <c r="I19" s="2"/>
    </row>
    <row r="20" spans="1:9" ht="15" x14ac:dyDescent="0.25">
      <c r="A20" s="49"/>
      <c r="B20" s="24" t="str">
        <f>CONCATENATE('Data ALL'!B21,", ",'Data ALL'!AX21," (",'Data ALL'!AZ21,")")</f>
        <v>Afghanistan, 2021 (19e)</v>
      </c>
      <c r="C20" s="3" t="str">
        <f>'Data ALL'!C21</f>
        <v>Total</v>
      </c>
      <c r="D20" s="23">
        <f>'Data ALL'!$D21/'Data ALL'!$N21*100</f>
        <v>79.472096281992947</v>
      </c>
      <c r="E20" s="2">
        <f>'Data ALL'!$S21/'Data ALL'!$AC21*100</f>
        <v>77.36865500772501</v>
      </c>
      <c r="F20" s="2">
        <f>'Data ALL'!$AH21/'Data ALL'!$AR21*100</f>
        <v>92.847218507332357</v>
      </c>
      <c r="G20" s="2"/>
      <c r="H20" s="2">
        <f t="shared" si="0"/>
        <v>15.478563499607347</v>
      </c>
      <c r="I20" s="2"/>
    </row>
    <row r="21" spans="1:9" ht="15" x14ac:dyDescent="0.25">
      <c r="A21" s="71" t="s">
        <v>25</v>
      </c>
      <c r="B21" s="26" t="str">
        <f>'Data ALL'!B29</f>
        <v xml:space="preserve"> Bangladesh</v>
      </c>
      <c r="C21" s="3" t="str">
        <f>'Data ALL'!C22</f>
        <v>Employees</v>
      </c>
      <c r="D21" s="21">
        <f>'Data ALL'!$D22/'Data ALL'!$N22*100</f>
        <v>70.442476840679674</v>
      </c>
      <c r="E21" s="2">
        <f>'Data ALL'!$S22/'Data ALL'!$AC22*100</f>
        <v>70.683621489692641</v>
      </c>
      <c r="F21" s="2">
        <f>'Data ALL'!$AH22/'Data ALL'!$AR22*100</f>
        <v>66.402517552241292</v>
      </c>
      <c r="G21" s="2"/>
      <c r="H21" s="2">
        <f t="shared" si="0"/>
        <v>-4.2811039374513484</v>
      </c>
      <c r="I21" s="2"/>
    </row>
    <row r="22" spans="1:9" ht="15" x14ac:dyDescent="0.25">
      <c r="A22" s="72" t="s">
        <v>26</v>
      </c>
      <c r="B22" s="26" t="str">
        <f>'Data ALL'!B30</f>
        <v xml:space="preserve"> Bangladesh</v>
      </c>
      <c r="C22" s="3" t="str">
        <f>'Data ALL'!C23</f>
        <v>Employer</v>
      </c>
      <c r="D22" s="21">
        <f>'Data ALL'!$D23/'Data ALL'!$N23*100</f>
        <v>58.335079152767257</v>
      </c>
      <c r="E22" s="2">
        <f>'Data ALL'!$S23/'Data ALL'!$AC23*100</f>
        <v>58.314686848744103</v>
      </c>
      <c r="F22" s="2">
        <f>'Data ALL'!$AH23/'Data ALL'!$AR23*100</f>
        <v>59.308719560094268</v>
      </c>
      <c r="G22" s="2"/>
      <c r="H22" s="2">
        <f t="shared" si="0"/>
        <v>0.99403271135016524</v>
      </c>
      <c r="I22" s="2"/>
    </row>
    <row r="23" spans="1:9" ht="15" x14ac:dyDescent="0.25">
      <c r="A23" s="73" t="s">
        <v>34</v>
      </c>
      <c r="B23" s="26" t="str">
        <f>'Data ALL'!B31</f>
        <v xml:space="preserve"> Bangladesh</v>
      </c>
      <c r="C23" s="3" t="str">
        <f>'Data ALL'!C24</f>
        <v>Own-account workers</v>
      </c>
      <c r="D23" s="22">
        <f>'Data ALL'!$D24/'Data ALL'!$N24*100</f>
        <v>84.428003775098119</v>
      </c>
      <c r="E23" s="2">
        <f>'Data ALL'!$S24/'Data ALL'!$AC24*100</f>
        <v>82.467998383235624</v>
      </c>
      <c r="F23" s="2">
        <f>'Data ALL'!$AH24/'Data ALL'!$AR24*100</f>
        <v>96.062346185397857</v>
      </c>
      <c r="G23" s="2"/>
      <c r="H23" s="2">
        <f t="shared" si="0"/>
        <v>13.594347802162233</v>
      </c>
      <c r="I23" s="2"/>
    </row>
    <row r="24" spans="1:9" ht="15" x14ac:dyDescent="0.25">
      <c r="A24" s="49"/>
      <c r="B24" s="26" t="str">
        <f>'Data ALL'!B33</f>
        <v xml:space="preserve"> Brunei Darussalam</v>
      </c>
      <c r="C24" s="3" t="str">
        <f>'Data ALL'!C25</f>
        <v>Contributing family workers</v>
      </c>
      <c r="D24" s="2">
        <f>'Data ALL'!$D25/'Data ALL'!$N25*100</f>
        <v>100</v>
      </c>
      <c r="E24" s="2">
        <f>'Data ALL'!$S25/'Data ALL'!$AC25*100</f>
        <v>100</v>
      </c>
      <c r="F24" s="2">
        <f>'Data ALL'!$AH25/'Data ALL'!$AR25*100</f>
        <v>100</v>
      </c>
      <c r="G24" s="2"/>
      <c r="H24" s="2"/>
      <c r="I24" s="2"/>
    </row>
    <row r="25" spans="1:9" ht="15" x14ac:dyDescent="0.25">
      <c r="A25" s="49"/>
      <c r="D25" s="2"/>
      <c r="E25" s="2"/>
      <c r="F25" s="2"/>
      <c r="G25" s="2"/>
      <c r="H25" s="2"/>
      <c r="I25" s="2"/>
    </row>
    <row r="26" spans="1:9" ht="15" x14ac:dyDescent="0.25">
      <c r="A26" s="49"/>
      <c r="B26" s="24" t="str">
        <f>CONCATENATE('Data ALL'!B27,", ",'Data ALL'!AX27," (",'Data ALL'!AZ27,")")</f>
        <v xml:space="preserve"> Bangladesh, 2022 (13e)</v>
      </c>
      <c r="C26" s="3" t="str">
        <f>'Data ALL'!C27</f>
        <v>Total</v>
      </c>
      <c r="D26" s="23">
        <f>'Data ALL'!$D27/'Data ALL'!$N27*100</f>
        <v>82.047830478116808</v>
      </c>
      <c r="E26" s="2">
        <f>'Data ALL'!$S27/'Data ALL'!$AC27*100</f>
        <v>78.4768773852919</v>
      </c>
      <c r="F26" s="2">
        <f>'Data ALL'!$AH27/'Data ALL'!$AR27*100</f>
        <v>93.953100636663933</v>
      </c>
      <c r="G26" s="2"/>
      <c r="H26" s="2">
        <f t="shared" si="0"/>
        <v>15.476223251372033</v>
      </c>
      <c r="I26" s="2"/>
    </row>
    <row r="27" spans="1:9" ht="15" x14ac:dyDescent="0.25">
      <c r="A27" s="71" t="s">
        <v>25</v>
      </c>
      <c r="B27" s="26" t="str">
        <f>'Data ALL'!B35</f>
        <v xml:space="preserve"> Brunei Darussalam</v>
      </c>
      <c r="C27" s="3" t="str">
        <f>'Data ALL'!C28</f>
        <v>Employees</v>
      </c>
      <c r="D27" s="21">
        <f>'Data ALL'!$D28/'Data ALL'!$N28*100</f>
        <v>92.244306400605794</v>
      </c>
      <c r="E27" s="2">
        <f>'Data ALL'!$S28/'Data ALL'!$AC28*100</f>
        <v>92.669874900187281</v>
      </c>
      <c r="F27" s="2">
        <f>'Data ALL'!$AH28/'Data ALL'!$AR28*100</f>
        <v>90.105195082336223</v>
      </c>
      <c r="G27" s="2"/>
      <c r="H27" s="2">
        <f t="shared" si="0"/>
        <v>-2.5646798178510579</v>
      </c>
      <c r="I27" s="2"/>
    </row>
    <row r="28" spans="1:9" ht="15" x14ac:dyDescent="0.25">
      <c r="A28" s="72" t="s">
        <v>26</v>
      </c>
      <c r="B28" s="26" t="str">
        <f>'Data ALL'!B36</f>
        <v xml:space="preserve"> Brunei Darussalam</v>
      </c>
      <c r="C28" s="3" t="str">
        <f>'Data ALL'!C29</f>
        <v>Employer</v>
      </c>
      <c r="D28" s="21">
        <f>'Data ALL'!$D29/'Data ALL'!$N29*100</f>
        <v>32.505161768281646</v>
      </c>
      <c r="E28" s="2">
        <f>'Data ALL'!$S29/'Data ALL'!$AC29*100</f>
        <v>32.76501842021667</v>
      </c>
      <c r="F28" s="2">
        <f>'Data ALL'!$AH29/'Data ALL'!$AR29*100</f>
        <v>28.450138251169939</v>
      </c>
      <c r="G28" s="2"/>
      <c r="H28" s="2">
        <f t="shared" si="0"/>
        <v>-4.3148801690467309</v>
      </c>
      <c r="I28" s="2"/>
    </row>
    <row r="29" spans="1:9" ht="15" x14ac:dyDescent="0.25">
      <c r="A29" s="73" t="s">
        <v>34</v>
      </c>
      <c r="B29" s="26" t="str">
        <f>'Data ALL'!B37</f>
        <v xml:space="preserve"> Brunei Darussalam</v>
      </c>
      <c r="C29" s="3" t="str">
        <f>'Data ALL'!C30</f>
        <v>Own-account workers</v>
      </c>
      <c r="D29" s="22">
        <f>'Data ALL'!$D30/'Data ALL'!$N30*100</f>
        <v>69.274965211429929</v>
      </c>
      <c r="E29" s="2">
        <f>'Data ALL'!$S30/'Data ALL'!$AC30*100</f>
        <v>64.123671049312279</v>
      </c>
      <c r="F29" s="2">
        <f>'Data ALL'!$AH30/'Data ALL'!$AR30*100</f>
        <v>93.092736111143239</v>
      </c>
      <c r="G29" s="2"/>
      <c r="H29" s="2">
        <f t="shared" si="0"/>
        <v>28.96906506183096</v>
      </c>
      <c r="I29" s="2"/>
    </row>
    <row r="30" spans="1:9" ht="15" x14ac:dyDescent="0.25">
      <c r="A30" s="49"/>
      <c r="B30" s="26" t="e">
        <f>'Data ALL'!#REF!</f>
        <v>#REF!</v>
      </c>
      <c r="C30" s="3" t="str">
        <f>'Data ALL'!C31</f>
        <v>Contributing family workers</v>
      </c>
      <c r="D30" s="2">
        <f>'Data ALL'!$D31/'Data ALL'!$N31*100</f>
        <v>100</v>
      </c>
      <c r="E30" s="2">
        <f>'Data ALL'!$S31/'Data ALL'!$AC31*100</f>
        <v>100</v>
      </c>
      <c r="F30" s="2">
        <f>'Data ALL'!$AH31/'Data ALL'!$AR31*100</f>
        <v>100</v>
      </c>
      <c r="G30" s="2"/>
      <c r="H30" s="2"/>
      <c r="I30" s="2"/>
    </row>
    <row r="31" spans="1:9" ht="15" x14ac:dyDescent="0.25">
      <c r="A31" s="49"/>
      <c r="D31" s="2"/>
      <c r="E31" s="2"/>
      <c r="F31" s="2"/>
      <c r="G31" s="2"/>
      <c r="H31" s="2"/>
      <c r="I31" s="2"/>
    </row>
    <row r="32" spans="1:9" ht="15" hidden="1" x14ac:dyDescent="0.25">
      <c r="A32" s="49"/>
      <c r="B32" s="24" t="str">
        <f>CONCATENATE('Data ALL'!B33,", ",'Data ALL'!AX33," (",'Data ALL'!AZ33,")")</f>
        <v xml:space="preserve"> Brunei Darussalam, 2023 (13e)</v>
      </c>
      <c r="C32" s="3" t="str">
        <f>'Data ALL'!C33</f>
        <v>Total</v>
      </c>
      <c r="D32" s="23">
        <f>'Data ALL'!$D33/'Data ALL'!$N33*100</f>
        <v>28.428981612707293</v>
      </c>
      <c r="E32" s="2">
        <f>'Data ALL'!$S33/'Data ALL'!$AC33*100</f>
        <v>29.155704193481579</v>
      </c>
      <c r="F32" s="2">
        <f>'Data ALL'!$AH33/'Data ALL'!$AR33*100</f>
        <v>27.33859281919176</v>
      </c>
      <c r="G32" s="2"/>
      <c r="H32" s="2">
        <f t="shared" si="0"/>
        <v>-1.8171113742898193</v>
      </c>
      <c r="I32" s="2"/>
    </row>
    <row r="33" spans="1:9" ht="15" hidden="1" x14ac:dyDescent="0.25">
      <c r="A33" s="71" t="s">
        <v>25</v>
      </c>
      <c r="B33" s="26" t="e">
        <f>'Data ALL'!#REF!</f>
        <v>#REF!</v>
      </c>
      <c r="C33" s="3" t="str">
        <f>'Data ALL'!C34</f>
        <v>Employees</v>
      </c>
      <c r="D33" s="21">
        <f>'Data ALL'!$D34/'Data ALL'!$N34*100</f>
        <v>27.415775167701558</v>
      </c>
      <c r="E33" s="2">
        <f>'Data ALL'!$S34/'Data ALL'!$AC34*100</f>
        <v>28.811846203150548</v>
      </c>
      <c r="F33" s="2">
        <f>'Data ALL'!$AH34/'Data ALL'!$AR34*100</f>
        <v>25.260112673196979</v>
      </c>
      <c r="G33" s="2"/>
      <c r="H33" s="2">
        <f t="shared" si="0"/>
        <v>-3.5517335299535695</v>
      </c>
      <c r="I33" s="2"/>
    </row>
    <row r="34" spans="1:9" ht="15" hidden="1" x14ac:dyDescent="0.25">
      <c r="A34" s="72" t="s">
        <v>26</v>
      </c>
      <c r="B34" s="26" t="e">
        <f>'Data ALL'!#REF!</f>
        <v>#REF!</v>
      </c>
      <c r="C34" s="3" t="str">
        <f>'Data ALL'!C35</f>
        <v>Employer</v>
      </c>
      <c r="D34" s="21">
        <f>'Data ALL'!$D35/'Data ALL'!$N35*100</f>
        <v>9.5718300545544714</v>
      </c>
      <c r="E34" s="2">
        <f>'Data ALL'!$S35/'Data ALL'!$AC35*100</f>
        <v>3.2614555256064688</v>
      </c>
      <c r="F34" s="2">
        <f>'Data ALL'!$AH35/'Data ALL'!$AR35*100</f>
        <v>19.572649572649574</v>
      </c>
      <c r="G34" s="2"/>
      <c r="H34" s="2">
        <f t="shared" si="0"/>
        <v>16.311194047043106</v>
      </c>
      <c r="I34" s="2"/>
    </row>
    <row r="35" spans="1:9" ht="15" hidden="1" x14ac:dyDescent="0.25">
      <c r="A35" s="73" t="s">
        <v>34</v>
      </c>
      <c r="B35" s="26" t="e">
        <f>'Data ALL'!#REF!</f>
        <v>#REF!</v>
      </c>
      <c r="C35" s="3" t="str">
        <f>'Data ALL'!C36</f>
        <v>Own-account workers</v>
      </c>
      <c r="D35" s="22">
        <f>'Data ALL'!$D36/'Data ALL'!$N36*100</f>
        <v>51.52324959914484</v>
      </c>
      <c r="E35" s="2">
        <f>'Data ALL'!$S36/'Data ALL'!$AC36*100</f>
        <v>50.725639253628195</v>
      </c>
      <c r="F35" s="2">
        <f>'Data ALL'!$AH36/'Data ALL'!$AR36*100</f>
        <v>52.213801356202637</v>
      </c>
      <c r="G35" s="2"/>
      <c r="H35" s="2">
        <f t="shared" si="0"/>
        <v>1.4881621025744423</v>
      </c>
      <c r="I35" s="2"/>
    </row>
    <row r="36" spans="1:9" ht="15" hidden="1" x14ac:dyDescent="0.25">
      <c r="A36" s="49"/>
      <c r="B36" s="26" t="str">
        <f>'Data ALL'!B39</f>
        <v xml:space="preserve"> Brunei Darussalam</v>
      </c>
      <c r="C36" s="3" t="str">
        <f>'Data ALL'!C37</f>
        <v>Contributing family workers</v>
      </c>
      <c r="D36" s="2">
        <f>'Data ALL'!$D37/'Data ALL'!$N37*100</f>
        <v>100</v>
      </c>
      <c r="E36" s="2">
        <f>'Data ALL'!$S37/'Data ALL'!$AC37*100</f>
        <v>100</v>
      </c>
      <c r="F36" s="2">
        <f>'Data ALL'!$AH37/'Data ALL'!$AR37*100</f>
        <v>100</v>
      </c>
      <c r="G36" s="2"/>
      <c r="H36" s="2"/>
      <c r="I36" s="2"/>
    </row>
    <row r="37" spans="1:9" ht="15" hidden="1" x14ac:dyDescent="0.25">
      <c r="A37" s="49"/>
      <c r="D37" s="2"/>
      <c r="E37" s="2"/>
      <c r="F37" s="2"/>
      <c r="G37" s="2"/>
      <c r="H37" s="2"/>
      <c r="I37" s="2"/>
    </row>
    <row r="38" spans="1:9" ht="15" x14ac:dyDescent="0.25">
      <c r="A38" s="49"/>
      <c r="B38" s="24" t="str">
        <f>CONCATENATE('Data ALL'!B39,", ",'Data ALL'!AX39," (",'Data ALL'!AZ39,")")</f>
        <v xml:space="preserve"> Brunei Darussalam, 2023 (19e)</v>
      </c>
      <c r="C38" s="3" t="str">
        <f>'Data ALL'!C39</f>
        <v>Total</v>
      </c>
      <c r="D38" s="23">
        <f>'Data ALL'!$D39/'Data ALL'!$N39*100</f>
        <v>28.22885039544477</v>
      </c>
      <c r="E38" s="2">
        <f>'Data ALL'!$S39/'Data ALL'!$AC39*100</f>
        <v>29.006495253468618</v>
      </c>
      <c r="F38" s="2">
        <f>'Data ALL'!$AH39/'Data ALL'!$AR39*100</f>
        <v>27.060100205490521</v>
      </c>
      <c r="G38" s="2"/>
      <c r="H38" s="2">
        <f t="shared" si="0"/>
        <v>-1.9463950479780969</v>
      </c>
      <c r="I38" s="2"/>
    </row>
    <row r="39" spans="1:9" ht="15" x14ac:dyDescent="0.25">
      <c r="A39" s="71" t="s">
        <v>25</v>
      </c>
      <c r="B39" s="26" t="e">
        <f>'Data ALL'!#REF!</f>
        <v>#REF!</v>
      </c>
      <c r="C39" s="3" t="str">
        <f>'Data ALL'!C40</f>
        <v>Employees</v>
      </c>
      <c r="D39" s="21">
        <f>'Data ALL'!$D40/'Data ALL'!$N40*100</f>
        <v>27.415775167701558</v>
      </c>
      <c r="E39" s="2">
        <f>'Data ALL'!$S40/'Data ALL'!$AC40*100</f>
        <v>28.811846203150548</v>
      </c>
      <c r="F39" s="2">
        <f>'Data ALL'!$AH40/'Data ALL'!$AR40*100</f>
        <v>25.260112673196979</v>
      </c>
      <c r="G39" s="2"/>
      <c r="H39" s="2">
        <f t="shared" si="0"/>
        <v>-3.5517335299535695</v>
      </c>
      <c r="I39" s="2"/>
    </row>
    <row r="40" spans="1:9" ht="15" x14ac:dyDescent="0.25">
      <c r="A40" s="72" t="s">
        <v>26</v>
      </c>
      <c r="B40" s="26" t="e">
        <f>'Data ALL'!#REF!</f>
        <v>#REF!</v>
      </c>
      <c r="C40" s="3" t="str">
        <f>'Data ALL'!C41</f>
        <v>Employer</v>
      </c>
      <c r="D40" s="21">
        <f>'Data ALL'!$D41/'Data ALL'!$N41*100</f>
        <v>9.5718300545544714</v>
      </c>
      <c r="E40" s="2">
        <f>'Data ALL'!$S41/'Data ALL'!$AC41*100</f>
        <v>3.2614555256064688</v>
      </c>
      <c r="F40" s="2">
        <f>'Data ALL'!$AH41/'Data ALL'!$AR41*100</f>
        <v>19.572649572649574</v>
      </c>
      <c r="G40" s="2"/>
      <c r="H40" s="2">
        <f t="shared" si="0"/>
        <v>16.311194047043106</v>
      </c>
      <c r="I40" s="2"/>
    </row>
    <row r="41" spans="1:9" ht="15" x14ac:dyDescent="0.25">
      <c r="A41" s="73" t="s">
        <v>34</v>
      </c>
      <c r="B41" s="26" t="e">
        <f>'Data ALL'!#REF!</f>
        <v>#REF!</v>
      </c>
      <c r="C41" s="3" t="str">
        <f>'Data ALL'!C42</f>
        <v>Own-account workers</v>
      </c>
      <c r="D41" s="22">
        <f>'Data ALL'!$D42/'Data ALL'!$N42*100</f>
        <v>48.165504629100468</v>
      </c>
      <c r="E41" s="2">
        <f>'Data ALL'!$S42/'Data ALL'!$AC42*100</f>
        <v>47.405950331940005</v>
      </c>
      <c r="F41" s="2">
        <f>'Data ALL'!$AH42/'Data ALL'!$AR42*100</f>
        <v>48.836216100790089</v>
      </c>
      <c r="G41" s="2"/>
      <c r="H41" s="2">
        <f t="shared" si="0"/>
        <v>1.4302657688500844</v>
      </c>
      <c r="I41" s="2"/>
    </row>
    <row r="42" spans="1:9" ht="15" x14ac:dyDescent="0.25">
      <c r="A42" s="49"/>
      <c r="B42" s="26" t="e">
        <f>'Data ALL'!#REF!</f>
        <v>#REF!</v>
      </c>
      <c r="C42" s="3" t="str">
        <f>'Data ALL'!C43</f>
        <v>Contributing family workers</v>
      </c>
      <c r="D42" s="2">
        <f>'Data ALL'!$D43/'Data ALL'!$N43*100</f>
        <v>100</v>
      </c>
      <c r="E42" s="2">
        <f>'Data ALL'!$S43/'Data ALL'!$AC43*100</f>
        <v>100</v>
      </c>
      <c r="F42" s="2">
        <f>'Data ALL'!$AH43/'Data ALL'!$AR43*100</f>
        <v>100</v>
      </c>
      <c r="G42" s="2"/>
      <c r="H42" s="2"/>
      <c r="I42" s="2"/>
    </row>
    <row r="43" spans="1:9" ht="15" x14ac:dyDescent="0.25">
      <c r="A43" s="49"/>
      <c r="D43" s="2"/>
      <c r="E43" s="2"/>
      <c r="F43" s="2"/>
      <c r="G43" s="2"/>
      <c r="H43" s="2"/>
      <c r="I43" s="2"/>
    </row>
    <row r="44" spans="1:9" ht="15" hidden="1" x14ac:dyDescent="0.25">
      <c r="A44" s="49"/>
      <c r="B44" s="24" t="str">
        <f>CONCATENATE('Data ALL'!B45,", ",'Data ALL'!AX45," (",'Data ALL'!AZ45,")")</f>
        <v xml:space="preserve"> Cambodia, 2019 (13e)</v>
      </c>
      <c r="C44" s="3" t="str">
        <f>'Data ALL'!C45</f>
        <v>Total</v>
      </c>
      <c r="D44" s="23">
        <f>'Data ALL'!$D45/'Data ALL'!$N45*100</f>
        <v>89.404774271528439</v>
      </c>
      <c r="E44" s="2">
        <f>'Data ALL'!$S45/'Data ALL'!$AC45*100</f>
        <v>89.810838185576756</v>
      </c>
      <c r="F44" s="2">
        <f>'Data ALL'!$AH45/'Data ALL'!$AR45*100</f>
        <v>88.978908506324714</v>
      </c>
      <c r="G44" s="2"/>
      <c r="H44" s="2">
        <f t="shared" si="0"/>
        <v>-0.83192967925204186</v>
      </c>
      <c r="I44" s="2"/>
    </row>
    <row r="45" spans="1:9" ht="15" hidden="1" x14ac:dyDescent="0.25">
      <c r="A45" s="71" t="s">
        <v>25</v>
      </c>
      <c r="B45" s="26" t="str">
        <f>'Data ALL'!B53</f>
        <v xml:space="preserve"> Cambodia</v>
      </c>
      <c r="C45" s="3" t="str">
        <f>'Data ALL'!C46</f>
        <v>Employees</v>
      </c>
      <c r="D45" s="21">
        <f>'Data ALL'!$D46/'Data ALL'!$N46*100</f>
        <v>79.660354183495755</v>
      </c>
      <c r="E45" s="2">
        <f>'Data ALL'!$S46/'Data ALL'!$AC46*100</f>
        <v>82.748925024697741</v>
      </c>
      <c r="F45" s="2">
        <f>'Data ALL'!$AH46/'Data ALL'!$AR46*100</f>
        <v>75.582580626893559</v>
      </c>
      <c r="G45" s="2"/>
      <c r="H45" s="2">
        <f t="shared" si="0"/>
        <v>-7.1663443978041812</v>
      </c>
      <c r="I45" s="2"/>
    </row>
    <row r="46" spans="1:9" ht="15" hidden="1" x14ac:dyDescent="0.25">
      <c r="A46" s="72" t="s">
        <v>26</v>
      </c>
      <c r="B46" s="26" t="str">
        <f>'Data ALL'!B54</f>
        <v xml:space="preserve"> Cambodia</v>
      </c>
      <c r="C46" s="3" t="str">
        <f>'Data ALL'!C47</f>
        <v>Employer</v>
      </c>
      <c r="D46" s="21">
        <f>'Data ALL'!$D47/'Data ALL'!$N47*100</f>
        <v>85.313912979023058</v>
      </c>
      <c r="E46" s="2">
        <f>'Data ALL'!$S47/'Data ALL'!$AC47*100</f>
        <v>84.881249699822291</v>
      </c>
      <c r="F46" s="2">
        <f>'Data ALL'!$AH47/'Data ALL'!$AR47*100</f>
        <v>86.011893232092348</v>
      </c>
      <c r="G46" s="2"/>
      <c r="H46" s="2">
        <f t="shared" si="0"/>
        <v>1.1306435322700565</v>
      </c>
      <c r="I46" s="2"/>
    </row>
    <row r="47" spans="1:9" ht="15" hidden="1" x14ac:dyDescent="0.25">
      <c r="A47" s="73" t="s">
        <v>34</v>
      </c>
      <c r="B47" s="26" t="str">
        <f>'Data ALL'!B55</f>
        <v xml:space="preserve"> Cambodia</v>
      </c>
      <c r="C47" s="3" t="str">
        <f>'Data ALL'!C48</f>
        <v>Own-account workers</v>
      </c>
      <c r="D47" s="22">
        <f>'Data ALL'!$D48/'Data ALL'!$N48*100</f>
        <v>96.877005152992339</v>
      </c>
      <c r="E47" s="2">
        <f>'Data ALL'!$S48/'Data ALL'!$AC48*100</f>
        <v>96.825798604724241</v>
      </c>
      <c r="F47" s="2">
        <f>'Data ALL'!$AH48/'Data ALL'!$AR48*100</f>
        <v>96.927998291077557</v>
      </c>
      <c r="G47" s="2"/>
      <c r="H47" s="2">
        <f t="shared" si="0"/>
        <v>0.10219968635331611</v>
      </c>
      <c r="I47" s="2"/>
    </row>
    <row r="48" spans="1:9" ht="15" hidden="1" x14ac:dyDescent="0.25">
      <c r="A48" s="49"/>
      <c r="B48" s="26" t="str">
        <f>'Data ALL'!B57</f>
        <v>Cook Islands</v>
      </c>
      <c r="C48" s="3" t="str">
        <f>'Data ALL'!C49</f>
        <v>Contributing family workers</v>
      </c>
      <c r="D48" s="2">
        <f>'Data ALL'!$D49/'Data ALL'!$N49*100</f>
        <v>100</v>
      </c>
      <c r="E48" s="2">
        <f>'Data ALL'!$S49/'Data ALL'!$AC49*100</f>
        <v>100</v>
      </c>
      <c r="F48" s="2">
        <f>'Data ALL'!$AH49/'Data ALL'!$AR49*100</f>
        <v>100</v>
      </c>
      <c r="G48" s="2"/>
      <c r="H48" s="2"/>
      <c r="I48" s="2"/>
    </row>
    <row r="49" spans="1:9" ht="15" hidden="1" x14ac:dyDescent="0.25">
      <c r="A49" s="49"/>
      <c r="D49" s="2"/>
      <c r="E49" s="2"/>
      <c r="F49" s="2"/>
      <c r="G49" s="2"/>
      <c r="H49" s="2"/>
      <c r="I49" s="2"/>
    </row>
    <row r="50" spans="1:9" ht="15" x14ac:dyDescent="0.25">
      <c r="A50" s="49"/>
      <c r="B50" s="24" t="str">
        <f>CONCATENATE('Data ALL'!B51,", ",'Data ALL'!AX51," (",'Data ALL'!AZ51,")")</f>
        <v xml:space="preserve"> Cambodia, 2019 (19e)</v>
      </c>
      <c r="C50" s="3" t="str">
        <f>'Data ALL'!C51</f>
        <v>Total</v>
      </c>
      <c r="D50" s="23">
        <f>'Data ALL'!$D51/'Data ALL'!$N51*100</f>
        <v>88.321521957544334</v>
      </c>
      <c r="E50" s="2">
        <f>'Data ALL'!$S51/'Data ALL'!$AC51*100</f>
        <v>88.983289389944545</v>
      </c>
      <c r="F50" s="2">
        <f>'Data ALL'!$AH51/'Data ALL'!$AR51*100</f>
        <v>87.599270427024578</v>
      </c>
      <c r="G50" s="2"/>
      <c r="H50" s="2">
        <f t="shared" ref="H50:H65" si="1">F50-E50</f>
        <v>-1.3840189629199671</v>
      </c>
      <c r="I50" s="2"/>
    </row>
    <row r="51" spans="1:9" ht="15" x14ac:dyDescent="0.25">
      <c r="A51" s="71" t="s">
        <v>25</v>
      </c>
      <c r="B51" s="26" t="str">
        <f>'Data ALL'!B59</f>
        <v>Cook Islands</v>
      </c>
      <c r="C51" s="3" t="str">
        <f>'Data ALL'!C52</f>
        <v>Employees</v>
      </c>
      <c r="D51" s="21">
        <f>'Data ALL'!$D52/'Data ALL'!$N52*100</f>
        <v>79.660354183495755</v>
      </c>
      <c r="E51" s="2">
        <f>'Data ALL'!$S52/'Data ALL'!$AC52*100</f>
        <v>82.748925024697741</v>
      </c>
      <c r="F51" s="2">
        <f>'Data ALL'!$AH52/'Data ALL'!$AR52*100</f>
        <v>75.582580626893559</v>
      </c>
      <c r="G51" s="2"/>
      <c r="H51" s="2">
        <f t="shared" si="1"/>
        <v>-7.1663443978041812</v>
      </c>
      <c r="I51" s="2"/>
    </row>
    <row r="52" spans="1:9" ht="15" x14ac:dyDescent="0.25">
      <c r="A52" s="72" t="s">
        <v>26</v>
      </c>
      <c r="B52" s="26" t="str">
        <f>'Data ALL'!B60</f>
        <v>Cook Islands</v>
      </c>
      <c r="C52" s="3" t="str">
        <f>'Data ALL'!C53</f>
        <v>Employer</v>
      </c>
      <c r="D52" s="21">
        <f>'Data ALL'!$D53/'Data ALL'!$N53*100</f>
        <v>85.313912979023058</v>
      </c>
      <c r="E52" s="2">
        <f>'Data ALL'!$S53/'Data ALL'!$AC53*100</f>
        <v>84.881249699822291</v>
      </c>
      <c r="F52" s="2">
        <f>'Data ALL'!$AH53/'Data ALL'!$AR53*100</f>
        <v>86.011893232092348</v>
      </c>
      <c r="G52" s="2"/>
      <c r="H52" s="2">
        <f t="shared" si="1"/>
        <v>1.1306435322700565</v>
      </c>
      <c r="I52" s="2"/>
    </row>
    <row r="53" spans="1:9" ht="15" x14ac:dyDescent="0.25">
      <c r="A53" s="73" t="s">
        <v>34</v>
      </c>
      <c r="B53" s="26" t="str">
        <f>'Data ALL'!B61</f>
        <v>Cook Islands</v>
      </c>
      <c r="C53" s="3" t="str">
        <f>'Data ALL'!C54</f>
        <v>Own-account workers</v>
      </c>
      <c r="D53" s="22">
        <f>'Data ALL'!$D54/'Data ALL'!$N54*100</f>
        <v>96.015448781785111</v>
      </c>
      <c r="E53" s="2">
        <f>'Data ALL'!$S54/'Data ALL'!$AC54*100</f>
        <v>96.130677082482137</v>
      </c>
      <c r="F53" s="2">
        <f>'Data ALL'!$AH54/'Data ALL'!$AR54*100</f>
        <v>95.889492782102522</v>
      </c>
      <c r="G53" s="2"/>
      <c r="H53" s="2">
        <f t="shared" si="1"/>
        <v>-0.24118430037961502</v>
      </c>
      <c r="I53" s="2"/>
    </row>
    <row r="54" spans="1:9" ht="15" x14ac:dyDescent="0.25">
      <c r="A54" s="49"/>
      <c r="B54" s="26" t="e">
        <f>'Data ALL'!#REF!</f>
        <v>#REF!</v>
      </c>
      <c r="C54" s="3" t="str">
        <f>'Data ALL'!C55</f>
        <v>Contributing family workers</v>
      </c>
      <c r="D54" s="2">
        <f>'Data ALL'!$D55/'Data ALL'!$N55*100</f>
        <v>100</v>
      </c>
      <c r="E54" s="2">
        <f>'Data ALL'!$S55/'Data ALL'!$AC55*100</f>
        <v>100</v>
      </c>
      <c r="F54" s="2">
        <f>'Data ALL'!$AH55/'Data ALL'!$AR55*100</f>
        <v>100</v>
      </c>
      <c r="G54" s="2"/>
      <c r="H54" s="2"/>
      <c r="I54" s="2"/>
    </row>
    <row r="55" spans="1:9" ht="15" x14ac:dyDescent="0.25">
      <c r="A55" s="49"/>
      <c r="D55" s="2"/>
      <c r="E55" s="2"/>
      <c r="F55" s="2"/>
      <c r="G55" s="2"/>
      <c r="H55" s="2"/>
      <c r="I55" s="2"/>
    </row>
    <row r="56" spans="1:9" ht="15" hidden="1" x14ac:dyDescent="0.25">
      <c r="A56" s="49"/>
      <c r="B56" s="24" t="str">
        <f>CONCATENATE('Data ALL'!B57,", ",'Data ALL'!AX57," (",'Data ALL'!AZ57,")")</f>
        <v>Cook Islands, 2019 (13e)</v>
      </c>
      <c r="C56" s="3" t="str">
        <f>'Data ALL'!C57</f>
        <v>Total</v>
      </c>
      <c r="D56" s="23">
        <f>'Data ALL'!$D57/'Data ALL'!$N57*100</f>
        <v>29.172387966545998</v>
      </c>
      <c r="E56" s="2">
        <f>'Data ALL'!$S57/'Data ALL'!$AC57*100</f>
        <v>28.322894919972164</v>
      </c>
      <c r="F56" s="2">
        <f>'Data ALL'!$AH57/'Data ALL'!$AR57*100</f>
        <v>30.154012429073223</v>
      </c>
      <c r="G56" s="2"/>
      <c r="H56" s="2">
        <f t="shared" si="1"/>
        <v>1.831117509101059</v>
      </c>
      <c r="I56" s="2"/>
    </row>
    <row r="57" spans="1:9" ht="15" hidden="1" x14ac:dyDescent="0.25">
      <c r="A57" s="71" t="s">
        <v>25</v>
      </c>
      <c r="B57" s="26" t="e">
        <f>'Data ALL'!#REF!</f>
        <v>#REF!</v>
      </c>
      <c r="C57" s="3" t="str">
        <f>'Data ALL'!C58</f>
        <v>Employees</v>
      </c>
      <c r="D57" s="21">
        <f>'Data ALL'!$D58/'Data ALL'!$N58*100</f>
        <v>17.754728492983528</v>
      </c>
      <c r="E57" s="2">
        <f>'Data ALL'!$S58/'Data ALL'!$AC58*100</f>
        <v>17.778397990510744</v>
      </c>
      <c r="F57" s="2">
        <f>'Data ALL'!$AH58/'Data ALL'!$AR58*100</f>
        <v>17.698519515477791</v>
      </c>
      <c r="G57" s="2"/>
      <c r="H57" s="2">
        <f t="shared" si="1"/>
        <v>-7.9878475032952423E-2</v>
      </c>
      <c r="I57" s="2"/>
    </row>
    <row r="58" spans="1:9" ht="15" hidden="1" x14ac:dyDescent="0.25">
      <c r="A58" s="72" t="s">
        <v>26</v>
      </c>
      <c r="B58" s="26" t="e">
        <f>'Data ALL'!#REF!</f>
        <v>#REF!</v>
      </c>
      <c r="C58" s="3" t="str">
        <f>'Data ALL'!C59</f>
        <v>Employer</v>
      </c>
      <c r="D58" s="21">
        <f>'Data ALL'!$D59/'Data ALL'!$N59*100</f>
        <v>70.588235294117652</v>
      </c>
      <c r="E58" s="2">
        <f>'Data ALL'!$S59/'Data ALL'!$AC59*100</f>
        <v>67.685589519650662</v>
      </c>
      <c r="F58" s="2">
        <f>'Data ALL'!$AH59/'Data ALL'!$AR59*100</f>
        <v>74.30167597765363</v>
      </c>
      <c r="G58" s="2"/>
      <c r="H58" s="2">
        <f t="shared" si="1"/>
        <v>6.6160864580029681</v>
      </c>
      <c r="I58" s="2"/>
    </row>
    <row r="59" spans="1:9" ht="15" hidden="1" x14ac:dyDescent="0.25">
      <c r="A59" s="73" t="s">
        <v>34</v>
      </c>
      <c r="B59" s="26" t="e">
        <f>'Data ALL'!#REF!</f>
        <v>#REF!</v>
      </c>
      <c r="C59" s="3" t="str">
        <f>'Data ALL'!C60</f>
        <v>Own-account workers</v>
      </c>
      <c r="D59" s="22">
        <f>'Data ALL'!$D60/'Data ALL'!$N60*100</f>
        <v>74.003189792663477</v>
      </c>
      <c r="E59" s="2">
        <f>'Data ALL'!$S60/'Data ALL'!$AC60*100</f>
        <v>78.851963746223561</v>
      </c>
      <c r="F59" s="2">
        <f>'Data ALL'!$AH60/'Data ALL'!$AR60*100</f>
        <v>68.581081081081081</v>
      </c>
      <c r="G59" s="2"/>
      <c r="H59" s="2">
        <f t="shared" si="1"/>
        <v>-10.27088266514248</v>
      </c>
      <c r="I59" s="2"/>
    </row>
    <row r="60" spans="1:9" ht="15" hidden="1" x14ac:dyDescent="0.25">
      <c r="A60" s="49"/>
      <c r="B60" s="26" t="e">
        <f>'Data ALL'!#REF!</f>
        <v>#REF!</v>
      </c>
      <c r="C60" s="3" t="str">
        <f>'Data ALL'!C61</f>
        <v>Contributing family workers</v>
      </c>
      <c r="D60" s="2">
        <f>'Data ALL'!$D61/'Data ALL'!$N61*100</f>
        <v>100</v>
      </c>
      <c r="E60" s="2">
        <f>'Data ALL'!$S61/'Data ALL'!$AC61*100</f>
        <v>100</v>
      </c>
      <c r="F60" s="2">
        <f>'Data ALL'!$AH61/'Data ALL'!$AR61*100</f>
        <v>100</v>
      </c>
      <c r="G60" s="2"/>
      <c r="H60" s="2"/>
      <c r="I60" s="2"/>
    </row>
    <row r="61" spans="1:9" ht="15" hidden="1" x14ac:dyDescent="0.25">
      <c r="A61" s="49"/>
      <c r="D61" s="2"/>
      <c r="E61" s="2"/>
      <c r="F61" s="2"/>
      <c r="G61" s="2"/>
      <c r="H61" s="2"/>
      <c r="I61" s="2"/>
    </row>
    <row r="62" spans="1:9" ht="15" x14ac:dyDescent="0.25">
      <c r="A62" s="49"/>
      <c r="B62" s="24" t="str">
        <f>CONCATENATE('Data ALL'!B63,", ",'Data ALL'!AX63," (",'Data ALL'!AZ63,")")</f>
        <v>Cook Islands, 2019 (19e)</v>
      </c>
      <c r="C62" s="3" t="str">
        <f>'Data ALL'!C63</f>
        <v>Total</v>
      </c>
      <c r="D62" s="23">
        <f>'Data ALL'!$D63/'Data ALL'!$N63*100</f>
        <v>28.664822730701534</v>
      </c>
      <c r="E62" s="2">
        <f>'Data ALL'!$S63/'Data ALL'!$AC63*100</f>
        <v>27.634660421545664</v>
      </c>
      <c r="F62" s="2">
        <f>'Data ALL'!$AH63/'Data ALL'!$AR63*100</f>
        <v>29.850746268656714</v>
      </c>
      <c r="G62" s="2"/>
      <c r="H62" s="2">
        <f t="shared" si="1"/>
        <v>2.2160858471110494</v>
      </c>
    </row>
    <row r="63" spans="1:9" ht="15" x14ac:dyDescent="0.25">
      <c r="A63" s="71" t="s">
        <v>25</v>
      </c>
      <c r="B63" s="26" t="e">
        <f>'Data ALL'!#REF!</f>
        <v>#REF!</v>
      </c>
      <c r="C63" s="3" t="str">
        <f>'Data ALL'!C64</f>
        <v>Employees</v>
      </c>
      <c r="D63" s="21">
        <f>'Data ALL'!$D64/'Data ALL'!$N64*100</f>
        <v>17.754728492983528</v>
      </c>
      <c r="E63" s="2">
        <f>'Data ALL'!$S64/'Data ALL'!$AC64*100</f>
        <v>17.778397990510744</v>
      </c>
      <c r="F63" s="2">
        <f>'Data ALL'!$AH64/'Data ALL'!$AR64*100</f>
        <v>17.698519515477791</v>
      </c>
      <c r="G63" s="2"/>
      <c r="H63" s="2">
        <f t="shared" si="1"/>
        <v>-7.9878475032952423E-2</v>
      </c>
    </row>
    <row r="64" spans="1:9" ht="15" x14ac:dyDescent="0.25">
      <c r="A64" s="72" t="s">
        <v>26</v>
      </c>
      <c r="B64" s="26" t="e">
        <f>'Data ALL'!#REF!</f>
        <v>#REF!</v>
      </c>
      <c r="C64" s="3" t="str">
        <f>'Data ALL'!C65</f>
        <v>Employer</v>
      </c>
      <c r="D64" s="21">
        <f>'Data ALL'!$D65/'Data ALL'!$N65*100</f>
        <v>70.588235294117652</v>
      </c>
      <c r="E64" s="2">
        <f>'Data ALL'!$S65/'Data ALL'!$AC65*100</f>
        <v>67.685589519650662</v>
      </c>
      <c r="F64" s="2">
        <f>'Data ALL'!$AH65/'Data ALL'!$AR65*100</f>
        <v>74.30167597765363</v>
      </c>
      <c r="G64" s="2"/>
      <c r="H64" s="2">
        <f t="shared" si="1"/>
        <v>6.6160864580029681</v>
      </c>
    </row>
    <row r="65" spans="1:9" ht="15" x14ac:dyDescent="0.25">
      <c r="A65" s="73" t="s">
        <v>34</v>
      </c>
      <c r="B65" s="26" t="e">
        <f>'Data ALL'!#REF!</f>
        <v>#REF!</v>
      </c>
      <c r="C65" s="3" t="str">
        <f>'Data ALL'!C66</f>
        <v>Own-account workers</v>
      </c>
      <c r="D65" s="22">
        <f>'Data ALL'!$D66/'Data ALL'!$N66*100</f>
        <v>71.403508771929822</v>
      </c>
      <c r="E65" s="2">
        <f>'Data ALL'!$S66/'Data ALL'!$AC66*100</f>
        <v>75.862068965517238</v>
      </c>
      <c r="F65" s="2">
        <f>'Data ALL'!$AH66/'Data ALL'!$AR66*100</f>
        <v>66.785714285714278</v>
      </c>
      <c r="G65" s="2"/>
      <c r="H65" s="2">
        <f t="shared" si="1"/>
        <v>-9.0763546798029608</v>
      </c>
    </row>
    <row r="66" spans="1:9" ht="15" x14ac:dyDescent="0.25">
      <c r="A66" s="49"/>
      <c r="B66" s="26" t="e">
        <f>'Data ALL'!#REF!</f>
        <v>#REF!</v>
      </c>
      <c r="C66" s="3" t="str">
        <f>'Data ALL'!C67</f>
        <v>Contributing family workers</v>
      </c>
      <c r="D66" s="2">
        <f>'Data ALL'!$D67/'Data ALL'!$N67*100</f>
        <v>100</v>
      </c>
      <c r="E66" s="2">
        <f>'Data ALL'!$S67/'Data ALL'!$AC67*100</f>
        <v>100</v>
      </c>
      <c r="F66" s="2">
        <f>'Data ALL'!$AH67/'Data ALL'!$AR67*100</f>
        <v>100</v>
      </c>
      <c r="G66" s="2"/>
      <c r="H66" s="2"/>
    </row>
    <row r="67" spans="1:9" ht="15" x14ac:dyDescent="0.25">
      <c r="A67" s="49"/>
      <c r="H67" s="2"/>
    </row>
    <row r="68" spans="1:9" ht="15" x14ac:dyDescent="0.25">
      <c r="A68" s="49"/>
      <c r="B68" s="24" t="str">
        <f>CONCATENATE('Data ALL'!B69,", ",'Data ALL'!AX69," (",'Data ALL'!AZ69,")")</f>
        <v>Fiji, 2016 (13e)</v>
      </c>
      <c r="C68" s="3" t="str">
        <f>'Data ALL'!C69</f>
        <v>Total</v>
      </c>
      <c r="D68" s="23">
        <f>'Data ALL'!$D69/'Data ALL'!$N69*100</f>
        <v>43.636535985885125</v>
      </c>
      <c r="E68" s="2">
        <f>'Data ALL'!$S69/'Data ALL'!$AC69*100</f>
        <v>44.734861694902811</v>
      </c>
      <c r="F68" s="2">
        <f>'Data ALL'!$AH69/'Data ALL'!$AR69*100</f>
        <v>41.442424020236828</v>
      </c>
      <c r="G68" s="2"/>
      <c r="H68" s="2">
        <f t="shared" ref="H68:H77" si="2">F68-E68</f>
        <v>-3.2924376746659831</v>
      </c>
    </row>
    <row r="69" spans="1:9" ht="15" x14ac:dyDescent="0.25">
      <c r="A69" s="71" t="s">
        <v>25</v>
      </c>
      <c r="B69" s="26" t="e">
        <f>'Data ALL'!#REF!</f>
        <v>#REF!</v>
      </c>
      <c r="C69" s="3" t="str">
        <f>'Data ALL'!C70</f>
        <v>Employees</v>
      </c>
      <c r="D69" s="21">
        <f>'Data ALL'!$D70/'Data ALL'!$N70*100</f>
        <v>20.246295237042343</v>
      </c>
      <c r="E69" s="2">
        <f>'Data ALL'!$S70/'Data ALL'!$AC70*100</f>
        <v>21.282377174913442</v>
      </c>
      <c r="F69" s="2">
        <f>'Data ALL'!$AH70/'Data ALL'!$AR70*100</f>
        <v>18.251078843423624</v>
      </c>
      <c r="G69" s="2"/>
      <c r="H69" s="2">
        <f t="shared" si="2"/>
        <v>-3.0312983314898183</v>
      </c>
    </row>
    <row r="70" spans="1:9" ht="15" x14ac:dyDescent="0.25">
      <c r="A70" s="72" t="s">
        <v>26</v>
      </c>
      <c r="B70" s="26" t="e">
        <f>'Data ALL'!#REF!</f>
        <v>#REF!</v>
      </c>
      <c r="C70" s="3" t="str">
        <f>'Data ALL'!C71</f>
        <v>Employer</v>
      </c>
      <c r="D70" s="21">
        <f>'Data ALL'!$D71/'Data ALL'!$N71*100</f>
        <v>4.6656686626746504</v>
      </c>
      <c r="E70" s="2">
        <f>'Data ALL'!$S71/'Data ALL'!$AC71*100</f>
        <v>4.7247329498767465</v>
      </c>
      <c r="F70" s="2">
        <f>'Data ALL'!$AH71/'Data ALL'!$AR71*100</f>
        <v>4.5743329097839895</v>
      </c>
      <c r="G70" s="2"/>
      <c r="H70" s="2">
        <f t="shared" si="2"/>
        <v>-0.15040004009275698</v>
      </c>
    </row>
    <row r="71" spans="1:9" ht="15" x14ac:dyDescent="0.25">
      <c r="A71" s="73" t="s">
        <v>34</v>
      </c>
      <c r="B71" s="26" t="e">
        <f>'Data ALL'!#REF!</f>
        <v>#REF!</v>
      </c>
      <c r="C71" s="3" t="str">
        <f>'Data ALL'!C72</f>
        <v>Own-account workers</v>
      </c>
      <c r="D71" s="22">
        <f>'Data ALL'!$D72/'Data ALL'!$N72*100</f>
        <v>73.02940632513409</v>
      </c>
      <c r="E71" s="2">
        <f>'Data ALL'!$S72/'Data ALL'!$AC72*100</f>
        <v>73.543093753194967</v>
      </c>
      <c r="F71" s="2">
        <f>'Data ALL'!$AH72/'Data ALL'!$AR72*100</f>
        <v>71.684731700789513</v>
      </c>
      <c r="G71" s="2"/>
      <c r="H71" s="2">
        <f t="shared" si="2"/>
        <v>-1.8583620524054538</v>
      </c>
    </row>
    <row r="72" spans="1:9" ht="15" x14ac:dyDescent="0.25">
      <c r="A72" s="49"/>
      <c r="B72" s="26" t="e">
        <f>'Data ALL'!#REF!</f>
        <v>#REF!</v>
      </c>
      <c r="C72" s="3" t="str">
        <f>'Data ALL'!C73</f>
        <v>Contributing family workers</v>
      </c>
      <c r="D72" s="2">
        <f>'Data ALL'!$D73/'Data ALL'!$N73*100</f>
        <v>100</v>
      </c>
      <c r="E72" s="2">
        <f>'Data ALL'!$S73/'Data ALL'!$AC73*100</f>
        <v>100</v>
      </c>
      <c r="F72" s="2">
        <f>'Data ALL'!$AH73/'Data ALL'!$AR73*100</f>
        <v>100</v>
      </c>
      <c r="G72" s="2"/>
      <c r="H72" s="2"/>
    </row>
    <row r="73" spans="1:9" ht="15" x14ac:dyDescent="0.25">
      <c r="A73" s="49"/>
      <c r="H73" s="2"/>
    </row>
    <row r="74" spans="1:9" ht="15" x14ac:dyDescent="0.25">
      <c r="A74" s="49"/>
      <c r="B74" s="24" t="str">
        <f>CONCATENATE('Data ALL'!B75,", ",'Data ALL'!AX75," (",'Data ALL'!AZ75,")")</f>
        <v xml:space="preserve"> India, 2023 (13e)</v>
      </c>
      <c r="C74" s="3" t="str">
        <f>'Data ALL'!C75</f>
        <v>Total</v>
      </c>
      <c r="D74" s="23">
        <f>'Data ALL'!$D75/'Data ALL'!$N75*100</f>
        <v>88.759376118815723</v>
      </c>
      <c r="E74" s="2">
        <f>'Data ALL'!$S75/'Data ALL'!$AC75*100</f>
        <v>87.226887020493606</v>
      </c>
      <c r="F74" s="2">
        <f>'Data ALL'!$AH75/'Data ALL'!$AR75*100</f>
        <v>92.093350463361006</v>
      </c>
      <c r="G74" s="2"/>
      <c r="H74" s="2">
        <f t="shared" si="2"/>
        <v>4.8664634428673992</v>
      </c>
    </row>
    <row r="75" spans="1:9" ht="15" x14ac:dyDescent="0.25">
      <c r="A75" s="71" t="s">
        <v>25</v>
      </c>
      <c r="B75" s="26" t="str">
        <f>'Data ALL'!B83</f>
        <v xml:space="preserve"> Indonesia</v>
      </c>
      <c r="C75" s="3" t="str">
        <f>'Data ALL'!C76</f>
        <v>Employees</v>
      </c>
      <c r="D75" s="21">
        <f>'Data ALL'!$D76/'Data ALL'!$N76*100</f>
        <v>58.281146803906168</v>
      </c>
      <c r="E75" s="2">
        <f>'Data ALL'!$S76/'Data ALL'!$AC76*100</f>
        <v>56.15726733918379</v>
      </c>
      <c r="F75" s="2">
        <f>'Data ALL'!$AH76/'Data ALL'!$AR76*100</f>
        <v>64.072440279097435</v>
      </c>
      <c r="G75" s="2"/>
      <c r="H75" s="2">
        <f t="shared" si="2"/>
        <v>7.9151729399136457</v>
      </c>
    </row>
    <row r="76" spans="1:9" ht="15" x14ac:dyDescent="0.25">
      <c r="A76" s="72" t="s">
        <v>26</v>
      </c>
      <c r="B76" s="26" t="str">
        <f>'Data ALL'!B84</f>
        <v xml:space="preserve"> Indonesia</v>
      </c>
      <c r="C76" s="3" t="str">
        <f>'Data ALL'!C77</f>
        <v>Employer</v>
      </c>
      <c r="D76" s="21">
        <f>'Data ALL'!$D77/'Data ALL'!$N77*100</f>
        <v>87.708700114790744</v>
      </c>
      <c r="E76" s="2">
        <f>'Data ALL'!$S77/'Data ALL'!$AC77*100</f>
        <v>87.486574618060757</v>
      </c>
      <c r="F76" s="2">
        <f>'Data ALL'!$AH77/'Data ALL'!$AR77*100</f>
        <v>91.923599685242152</v>
      </c>
      <c r="G76" s="2"/>
      <c r="H76" s="2">
        <f t="shared" si="2"/>
        <v>4.4370250671813949</v>
      </c>
    </row>
    <row r="77" spans="1:9" ht="15" x14ac:dyDescent="0.25">
      <c r="A77" s="73" t="s">
        <v>34</v>
      </c>
      <c r="B77" s="26" t="str">
        <f>'Data ALL'!B85</f>
        <v xml:space="preserve"> Indonesia</v>
      </c>
      <c r="C77" s="3" t="str">
        <f>'Data ALL'!C78</f>
        <v>Own-account workers</v>
      </c>
      <c r="D77" s="22">
        <f>'Data ALL'!$D78/'Data ALL'!$N78*100</f>
        <v>98.187046667462724</v>
      </c>
      <c r="E77" s="2">
        <f>'Data ALL'!$S78/'Data ALL'!$AC78*100</f>
        <v>98.05487540364372</v>
      </c>
      <c r="F77" s="2">
        <f>'Data ALL'!$AH78/'Data ALL'!$AR78*100</f>
        <v>98.565621148888283</v>
      </c>
      <c r="G77" s="2"/>
      <c r="H77" s="2">
        <f t="shared" si="2"/>
        <v>0.51074574524456295</v>
      </c>
    </row>
    <row r="78" spans="1:9" ht="15" x14ac:dyDescent="0.25">
      <c r="A78" s="49"/>
      <c r="B78" s="26" t="str">
        <f>'Data ALL'!B87</f>
        <v>Kiribati</v>
      </c>
      <c r="C78" s="3" t="str">
        <f>'Data ALL'!C79</f>
        <v>Contributing family workers</v>
      </c>
      <c r="D78" s="2">
        <f>'Data ALL'!$D79/'Data ALL'!$N79*100</f>
        <v>100</v>
      </c>
      <c r="E78" s="2">
        <f>'Data ALL'!$S79/'Data ALL'!$AC79*100</f>
        <v>100</v>
      </c>
      <c r="F78" s="2">
        <f>'Data ALL'!$AH79/'Data ALL'!$AR79*100</f>
        <v>100</v>
      </c>
      <c r="G78" s="2"/>
      <c r="H78" s="2"/>
    </row>
    <row r="79" spans="1:9" ht="15" x14ac:dyDescent="0.25">
      <c r="A79" s="49"/>
    </row>
    <row r="80" spans="1:9" ht="15" x14ac:dyDescent="0.25">
      <c r="A80" s="49"/>
      <c r="B80" s="24" t="str">
        <f>CONCATENATE('Data ALL'!B81,", ",'Data ALL'!AX81," (",'Data ALL'!AZ81,")")</f>
        <v xml:space="preserve"> Indonesia, 2023Q3 (13e)</v>
      </c>
      <c r="C80" s="3" t="str">
        <f>'Data ALL'!C81</f>
        <v>Total</v>
      </c>
      <c r="D80" s="23">
        <f>'Data ALL'!$D81/'Data ALL'!$N81*100</f>
        <v>81.134020339175223</v>
      </c>
      <c r="E80" s="2">
        <f>'Data ALL'!$S81/'Data ALL'!$AC81*100</f>
        <v>80.0659407083389</v>
      </c>
      <c r="F80" s="2">
        <f>'Data ALL'!$AH81/'Data ALL'!$AR81*100</f>
        <v>82.800926999078868</v>
      </c>
      <c r="G80" s="2"/>
      <c r="H80" s="2">
        <f t="shared" ref="H80:H83" si="3">F80-E80</f>
        <v>2.7349862907399682</v>
      </c>
      <c r="I80" s="2"/>
    </row>
    <row r="81" spans="1:9" ht="15" x14ac:dyDescent="0.25">
      <c r="A81" s="71" t="s">
        <v>25</v>
      </c>
      <c r="B81" s="26" t="e">
        <f>'Data ALL'!#REF!</f>
        <v>#REF!</v>
      </c>
      <c r="C81" s="3" t="str">
        <f>'Data ALL'!C82</f>
        <v>Employees</v>
      </c>
      <c r="D81" s="21">
        <f>'Data ALL'!$D82/'Data ALL'!$N82*100</f>
        <v>80.304704957188903</v>
      </c>
      <c r="E81" s="2">
        <f>'Data ALL'!$S82/'Data ALL'!$AC82*100</f>
        <v>81.181962826789572</v>
      </c>
      <c r="F81" s="2">
        <f>'Data ALL'!$AH82/'Data ALL'!$AR82*100</f>
        <v>78.507832227342206</v>
      </c>
      <c r="G81" s="2"/>
      <c r="H81" s="2">
        <f t="shared" si="3"/>
        <v>-2.6741305994473663</v>
      </c>
      <c r="I81" s="2"/>
    </row>
    <row r="82" spans="1:9" ht="15" x14ac:dyDescent="0.25">
      <c r="A82" s="72" t="s">
        <v>26</v>
      </c>
      <c r="B82" s="26" t="e">
        <f>'Data ALL'!#REF!</f>
        <v>#REF!</v>
      </c>
      <c r="C82" s="3" t="str">
        <f>'Data ALL'!C83</f>
        <v>Employer</v>
      </c>
      <c r="D82" s="21">
        <f>'Data ALL'!$D83/'Data ALL'!$N83*100</f>
        <v>38.52795911613677</v>
      </c>
      <c r="E82" s="2">
        <f>'Data ALL'!$S83/'Data ALL'!$AC83*100</f>
        <v>37.976981249800744</v>
      </c>
      <c r="F82" s="2">
        <f>'Data ALL'!$AH83/'Data ALL'!$AR83*100</f>
        <v>40.508696924610284</v>
      </c>
      <c r="G82" s="2"/>
      <c r="H82" s="2">
        <f t="shared" si="3"/>
        <v>2.53171567480954</v>
      </c>
      <c r="I82" s="2"/>
    </row>
    <row r="83" spans="1:9" ht="15" x14ac:dyDescent="0.25">
      <c r="A83" s="73" t="s">
        <v>34</v>
      </c>
      <c r="B83" s="26" t="e">
        <f>'Data ALL'!#REF!</f>
        <v>#REF!</v>
      </c>
      <c r="C83" s="3" t="str">
        <f>'Data ALL'!C84</f>
        <v>Own-account workers</v>
      </c>
      <c r="D83" s="22">
        <f>'Data ALL'!$D84/'Data ALL'!$N84*100</f>
        <v>79.291653203216555</v>
      </c>
      <c r="E83" s="2">
        <f>'Data ALL'!$S84/'Data ALL'!$AC84*100</f>
        <v>80.13428427737756</v>
      </c>
      <c r="F83" s="2">
        <f>'Data ALL'!$AH84/'Data ALL'!$AR84*100</f>
        <v>77.826420350090629</v>
      </c>
      <c r="G83" s="2"/>
      <c r="H83" s="2">
        <f t="shared" si="3"/>
        <v>-2.307863927286931</v>
      </c>
      <c r="I83" s="2"/>
    </row>
    <row r="84" spans="1:9" ht="15" x14ac:dyDescent="0.25">
      <c r="A84" s="49"/>
      <c r="B84" s="26" t="e">
        <f>'Data ALL'!#REF!</f>
        <v>#REF!</v>
      </c>
      <c r="C84" s="3" t="str">
        <f>'Data ALL'!C85</f>
        <v>Contributing family workers</v>
      </c>
      <c r="D84" s="2">
        <f>'Data ALL'!$D85/'Data ALL'!$N85*100</f>
        <v>100</v>
      </c>
      <c r="E84" s="2">
        <f>'Data ALL'!$S85/'Data ALL'!$AC85*100</f>
        <v>100</v>
      </c>
      <c r="F84" s="2">
        <f>'Data ALL'!$AH85/'Data ALL'!$AR85*100</f>
        <v>100</v>
      </c>
      <c r="G84" s="2"/>
      <c r="H84" s="2"/>
      <c r="I84" s="2"/>
    </row>
    <row r="85" spans="1:9" ht="15" x14ac:dyDescent="0.25">
      <c r="A85" s="49"/>
      <c r="D85" s="2"/>
      <c r="E85" s="2"/>
      <c r="F85" s="2"/>
      <c r="G85" s="2"/>
      <c r="H85" s="2"/>
      <c r="I85" s="2"/>
    </row>
    <row r="86" spans="1:9" ht="15" hidden="1" x14ac:dyDescent="0.25">
      <c r="A86" s="49"/>
      <c r="B86" s="24" t="str">
        <f>CONCATENATE('Data ALL'!B87,", ",'Data ALL'!AX87," (",'Data ALL'!AZ87,")")</f>
        <v>Kiribati, 2019 (13e)</v>
      </c>
      <c r="C86" s="3" t="str">
        <f>'Data ALL'!C87</f>
        <v>Total</v>
      </c>
      <c r="D86" s="23">
        <f>'Data ALL'!$D87/'Data ALL'!$N87*100</f>
        <v>47.463064918604189</v>
      </c>
      <c r="E86" s="2">
        <f>'Data ALL'!$S87/'Data ALL'!$AC87*100</f>
        <v>49.248170326014638</v>
      </c>
      <c r="F86" s="2">
        <f>'Data ALL'!$AH87/'Data ALL'!$AR87*100</f>
        <v>44.837036312028971</v>
      </c>
      <c r="G86" s="2"/>
      <c r="H86" s="2">
        <f t="shared" ref="H86:H89" si="4">F86-E86</f>
        <v>-4.4111340139856665</v>
      </c>
      <c r="I86" s="2"/>
    </row>
    <row r="87" spans="1:9" ht="15" hidden="1" x14ac:dyDescent="0.25">
      <c r="A87" s="71" t="s">
        <v>25</v>
      </c>
      <c r="B87" s="26" t="str">
        <f>'Data ALL'!B95</f>
        <v>Kiribati</v>
      </c>
      <c r="C87" s="3" t="str">
        <f>'Data ALL'!C88</f>
        <v>Employees</v>
      </c>
      <c r="D87" s="21">
        <f>'Data ALL'!$D88/'Data ALL'!$N88*100</f>
        <v>28.768013229388139</v>
      </c>
      <c r="E87" s="2">
        <f>'Data ALL'!$S88/'Data ALL'!$AC88*100</f>
        <v>33.380816714150043</v>
      </c>
      <c r="F87" s="2">
        <f>'Data ALL'!$AH88/'Data ALL'!$AR88*100</f>
        <v>21.180880974695405</v>
      </c>
      <c r="G87" s="2"/>
      <c r="H87" s="2">
        <f t="shared" si="4"/>
        <v>-12.199935739454638</v>
      </c>
      <c r="I87" s="2"/>
    </row>
    <row r="88" spans="1:9" ht="15" hidden="1" x14ac:dyDescent="0.25">
      <c r="A88" s="72" t="s">
        <v>26</v>
      </c>
      <c r="B88" s="26" t="str">
        <f>'Data ALL'!B96</f>
        <v>Kiribati</v>
      </c>
      <c r="C88" s="3" t="str">
        <f>'Data ALL'!C89</f>
        <v>Employer</v>
      </c>
      <c r="D88" s="21">
        <f>'Data ALL'!$D89/'Data ALL'!$N89*100</f>
        <v>46.361746361746363</v>
      </c>
      <c r="E88" s="2">
        <f>'Data ALL'!$S89/'Data ALL'!$AC89*100</f>
        <v>35.238095238095241</v>
      </c>
      <c r="F88" s="2">
        <f>'Data ALL'!$AH89/'Data ALL'!$AR89*100</f>
        <v>54.981549815498155</v>
      </c>
      <c r="G88" s="2"/>
      <c r="H88" s="2">
        <f t="shared" si="4"/>
        <v>19.743454577402915</v>
      </c>
      <c r="I88" s="2"/>
    </row>
    <row r="89" spans="1:9" ht="15" hidden="1" x14ac:dyDescent="0.25">
      <c r="A89" s="73" t="s">
        <v>34</v>
      </c>
      <c r="B89" s="26" t="str">
        <f>'Data ALL'!B97</f>
        <v>Kiribati</v>
      </c>
      <c r="C89" s="3" t="str">
        <f>'Data ALL'!C90</f>
        <v>Own-account workers</v>
      </c>
      <c r="D89" s="22">
        <f>'Data ALL'!$D90/'Data ALL'!$N90*100</f>
        <v>84.578981723237604</v>
      </c>
      <c r="E89" s="2">
        <f>'Data ALL'!$S90/'Data ALL'!$AC90*100</f>
        <v>85.409035409035411</v>
      </c>
      <c r="F89" s="2">
        <f>'Data ALL'!$AH90/'Data ALL'!$AR90*100</f>
        <v>83.596214511041012</v>
      </c>
      <c r="G89" s="2"/>
      <c r="H89" s="2">
        <f t="shared" si="4"/>
        <v>-1.8128208979943992</v>
      </c>
      <c r="I89" s="2"/>
    </row>
    <row r="90" spans="1:9" ht="15" hidden="1" x14ac:dyDescent="0.25">
      <c r="A90" s="49"/>
      <c r="B90" s="26" t="str">
        <f>'Data ALL'!B99</f>
        <v>Lao PDR</v>
      </c>
      <c r="C90" s="3" t="str">
        <f>'Data ALL'!C91</f>
        <v>Contributing family workers</v>
      </c>
      <c r="D90" s="2">
        <f>'Data ALL'!$D91/'Data ALL'!$N91*100</f>
        <v>100</v>
      </c>
      <c r="E90" s="2">
        <f>'Data ALL'!$S91/'Data ALL'!$AC91*100</f>
        <v>100</v>
      </c>
      <c r="F90" s="2">
        <f>'Data ALL'!$AH91/'Data ALL'!$AR91*100</f>
        <v>100</v>
      </c>
      <c r="G90" s="2"/>
      <c r="H90" s="2"/>
      <c r="I90" s="2"/>
    </row>
    <row r="91" spans="1:9" ht="15" hidden="1" x14ac:dyDescent="0.25">
      <c r="A91" s="49"/>
      <c r="D91" s="2"/>
      <c r="E91" s="2"/>
      <c r="F91" s="2"/>
      <c r="G91" s="2"/>
      <c r="H91" s="2"/>
      <c r="I91" s="2"/>
    </row>
    <row r="92" spans="1:9" ht="15" x14ac:dyDescent="0.25">
      <c r="A92" s="49"/>
      <c r="B92" s="24" t="str">
        <f>CONCATENATE('Data ALL'!B93,", ",'Data ALL'!AX93," (",'Data ALL'!AZ93,")")</f>
        <v>Kiribati, 2019 (19e)</v>
      </c>
      <c r="C92" s="3" t="str">
        <f>'Data ALL'!C93</f>
        <v>Total</v>
      </c>
      <c r="D92" s="23">
        <f>'Data ALL'!$D93/'Data ALL'!$N93*100</f>
        <v>47.364239462916622</v>
      </c>
      <c r="E92" s="2">
        <f>'Data ALL'!$S93/'Data ALL'!$AC93*100</f>
        <v>49.090665953463493</v>
      </c>
      <c r="F92" s="2">
        <f>'Data ALL'!$AH93/'Data ALL'!$AR93*100</f>
        <v>44.837036312028971</v>
      </c>
      <c r="G92" s="2"/>
      <c r="H92" s="2">
        <f t="shared" ref="H92:H95" si="5">F92-E92</f>
        <v>-4.2536296414345216</v>
      </c>
      <c r="I92" s="2"/>
    </row>
    <row r="93" spans="1:9" ht="15" x14ac:dyDescent="0.25">
      <c r="A93" s="71" t="s">
        <v>25</v>
      </c>
      <c r="B93" s="26" t="str">
        <f>'Data ALL'!B101</f>
        <v>Lao PDR</v>
      </c>
      <c r="C93" s="3" t="str">
        <f>'Data ALL'!C94</f>
        <v>Employees</v>
      </c>
      <c r="D93" s="21">
        <f>'Data ALL'!$D94/'Data ALL'!$N94*100</f>
        <v>28.768013229388139</v>
      </c>
      <c r="E93" s="2">
        <f>'Data ALL'!$S94/'Data ALL'!$AC94*100</f>
        <v>33.380816714150043</v>
      </c>
      <c r="F93" s="2">
        <f>'Data ALL'!$AH94/'Data ALL'!$AR94*100</f>
        <v>21.180880974695405</v>
      </c>
      <c r="G93" s="2"/>
      <c r="H93" s="2">
        <f t="shared" si="5"/>
        <v>-12.199935739454638</v>
      </c>
      <c r="I93" s="2"/>
    </row>
    <row r="94" spans="1:9" ht="15" x14ac:dyDescent="0.25">
      <c r="A94" s="72" t="s">
        <v>26</v>
      </c>
      <c r="B94" s="26" t="str">
        <f>'Data ALL'!B102</f>
        <v>Lao PDR</v>
      </c>
      <c r="C94" s="3" t="str">
        <f>'Data ALL'!C95</f>
        <v>Employer</v>
      </c>
      <c r="D94" s="21">
        <f>'Data ALL'!$D95/'Data ALL'!$N95*100</f>
        <v>46.361746361746363</v>
      </c>
      <c r="E94" s="2">
        <f>'Data ALL'!$S95/'Data ALL'!$AC95*100</f>
        <v>35.238095238095241</v>
      </c>
      <c r="F94" s="2">
        <f>'Data ALL'!$AH95/'Data ALL'!$AR95*100</f>
        <v>54.981549815498155</v>
      </c>
      <c r="G94" s="2"/>
      <c r="H94" s="2">
        <f t="shared" si="5"/>
        <v>19.743454577402915</v>
      </c>
      <c r="I94" s="2"/>
    </row>
    <row r="95" spans="1:9" ht="15" x14ac:dyDescent="0.25">
      <c r="A95" s="73" t="s">
        <v>34</v>
      </c>
      <c r="B95" s="26" t="str">
        <f>'Data ALL'!B103</f>
        <v>Lao PDR</v>
      </c>
      <c r="C95" s="3" t="str">
        <f>'Data ALL'!C96</f>
        <v>Own-account workers</v>
      </c>
      <c r="D95" s="22">
        <f>'Data ALL'!$D96/'Data ALL'!$N96*100</f>
        <v>84.621737694086548</v>
      </c>
      <c r="E95" s="2">
        <f>'Data ALL'!$S96/'Data ALL'!$AC96*100</f>
        <v>85.535770071852539</v>
      </c>
      <c r="F95" s="2">
        <f>'Data ALL'!$AH96/'Data ALL'!$AR96*100</f>
        <v>83.596214511041012</v>
      </c>
      <c r="G95" s="2"/>
      <c r="H95" s="2">
        <f t="shared" si="5"/>
        <v>-1.9395555608115274</v>
      </c>
      <c r="I95" s="2"/>
    </row>
    <row r="96" spans="1:9" ht="15" x14ac:dyDescent="0.25">
      <c r="A96" s="49"/>
      <c r="B96" s="26" t="e">
        <f>'Data ALL'!#REF!</f>
        <v>#REF!</v>
      </c>
      <c r="C96" s="3" t="str">
        <f>'Data ALL'!C97</f>
        <v>Contributing family workers</v>
      </c>
      <c r="D96" s="2">
        <f>'Data ALL'!$D97/'Data ALL'!$N97*100</f>
        <v>100</v>
      </c>
      <c r="E96" s="2">
        <f>'Data ALL'!$S97/'Data ALL'!$AC97*100</f>
        <v>100</v>
      </c>
      <c r="F96" s="2">
        <f>'Data ALL'!$AH97/'Data ALL'!$AR97*100</f>
        <v>100</v>
      </c>
      <c r="G96" s="2"/>
      <c r="H96" s="2"/>
      <c r="I96" s="2"/>
    </row>
    <row r="97" spans="1:9" ht="15" x14ac:dyDescent="0.25">
      <c r="A97" s="49"/>
      <c r="D97" s="2"/>
      <c r="E97" s="2"/>
      <c r="F97" s="2"/>
      <c r="G97" s="2"/>
      <c r="H97" s="2"/>
      <c r="I97" s="2"/>
    </row>
    <row r="98" spans="1:9" ht="15" hidden="1" x14ac:dyDescent="0.25">
      <c r="A98" s="49"/>
      <c r="B98" s="24" t="str">
        <f>CONCATENATE('Data ALL'!B99,", ",'Data ALL'!AX99," (",'Data ALL'!AZ99,")")</f>
        <v>Lao PDR, 2022 (13e)</v>
      </c>
      <c r="C98" s="3" t="str">
        <f>'Data ALL'!C99</f>
        <v>Total</v>
      </c>
      <c r="D98" s="23">
        <f>'Data ALL'!$D99/'Data ALL'!$N99*100</f>
        <v>90.444227431359479</v>
      </c>
      <c r="E98" s="2">
        <f>'Data ALL'!$S99/'Data ALL'!$AC99*100</f>
        <v>89.38653318647016</v>
      </c>
      <c r="F98" s="2">
        <f>'Data ALL'!$AH99/'Data ALL'!$AR99*100</f>
        <v>91.598364319179439</v>
      </c>
      <c r="G98" s="2"/>
      <c r="H98" s="2">
        <f t="shared" ref="H98:H101" si="6">F98-E98</f>
        <v>2.2118311327092783</v>
      </c>
      <c r="I98" s="2"/>
    </row>
    <row r="99" spans="1:9" ht="15" hidden="1" x14ac:dyDescent="0.25">
      <c r="A99" s="71" t="s">
        <v>25</v>
      </c>
      <c r="B99" s="26" t="e">
        <f>'Data ALL'!#REF!</f>
        <v>#REF!</v>
      </c>
      <c r="C99" s="3" t="str">
        <f>'Data ALL'!C100</f>
        <v>Employees</v>
      </c>
      <c r="D99" s="21">
        <f>'Data ALL'!$D100/'Data ALL'!$N100*100</f>
        <v>65.271733105844817</v>
      </c>
      <c r="E99" s="2">
        <f>'Data ALL'!$S100/'Data ALL'!$AC100*100</f>
        <v>67.331183775863437</v>
      </c>
      <c r="F99" s="2">
        <f>'Data ALL'!$AH100/'Data ALL'!$AR100*100</f>
        <v>61.614080389605604</v>
      </c>
      <c r="G99" s="2"/>
      <c r="H99" s="2">
        <f t="shared" si="6"/>
        <v>-5.7171033862578327</v>
      </c>
      <c r="I99" s="2"/>
    </row>
    <row r="100" spans="1:9" ht="15" hidden="1" x14ac:dyDescent="0.25">
      <c r="A100" s="72" t="s">
        <v>26</v>
      </c>
      <c r="B100" s="26" t="e">
        <f>'Data ALL'!#REF!</f>
        <v>#REF!</v>
      </c>
      <c r="C100" s="3" t="str">
        <f>'Data ALL'!C101</f>
        <v>Employer</v>
      </c>
      <c r="D100" s="21">
        <f>'Data ALL'!$D101/'Data ALL'!$N101*100</f>
        <v>66.967429577464785</v>
      </c>
      <c r="E100" s="2">
        <f>'Data ALL'!$S101/'Data ALL'!$AC101*100</f>
        <v>60.436034165447595</v>
      </c>
      <c r="F100" s="2">
        <f>'Data ALL'!$AH101/'Data ALL'!$AR101*100</f>
        <v>80.001883948756586</v>
      </c>
      <c r="G100" s="2"/>
      <c r="H100" s="2">
        <f t="shared" si="6"/>
        <v>19.565849783308991</v>
      </c>
      <c r="I100" s="2"/>
    </row>
    <row r="101" spans="1:9" ht="15" hidden="1" x14ac:dyDescent="0.25">
      <c r="A101" s="73" t="s">
        <v>34</v>
      </c>
      <c r="B101" s="26" t="e">
        <f>'Data ALL'!#REF!</f>
        <v>#REF!</v>
      </c>
      <c r="C101" s="3" t="str">
        <f>'Data ALL'!C102</f>
        <v>Own-account workers</v>
      </c>
      <c r="D101" s="22">
        <f>'Data ALL'!$D102/'Data ALL'!$N102*100</f>
        <v>98.044135960598496</v>
      </c>
      <c r="E101" s="2">
        <f>'Data ALL'!$S102/'Data ALL'!$AC102*100</f>
        <v>98.662963841873136</v>
      </c>
      <c r="F101" s="2">
        <f>'Data ALL'!$AH102/'Data ALL'!$AR102*100</f>
        <v>97.425942856166373</v>
      </c>
      <c r="G101" s="2"/>
      <c r="H101" s="2">
        <f t="shared" si="6"/>
        <v>-1.2370209857067636</v>
      </c>
      <c r="I101" s="2"/>
    </row>
    <row r="102" spans="1:9" ht="15" hidden="1" x14ac:dyDescent="0.25">
      <c r="A102" s="49"/>
      <c r="B102" s="26" t="e">
        <f>'Data ALL'!#REF!</f>
        <v>#REF!</v>
      </c>
      <c r="C102" s="3" t="str">
        <f>'Data ALL'!C103</f>
        <v>Contributing family workers</v>
      </c>
      <c r="D102" s="2">
        <f>'Data ALL'!$D103/'Data ALL'!$N103*100</f>
        <v>100</v>
      </c>
      <c r="E102" s="2">
        <f>'Data ALL'!$S103/'Data ALL'!$AC103*100</f>
        <v>100</v>
      </c>
      <c r="F102" s="2">
        <f>'Data ALL'!$AH103/'Data ALL'!$AR103*100</f>
        <v>100</v>
      </c>
      <c r="G102" s="2"/>
      <c r="H102" s="2"/>
      <c r="I102" s="2"/>
    </row>
    <row r="103" spans="1:9" ht="15" hidden="1" x14ac:dyDescent="0.25">
      <c r="A103" s="49"/>
      <c r="D103" s="2"/>
      <c r="E103" s="2"/>
      <c r="F103" s="2"/>
      <c r="G103" s="2"/>
      <c r="H103" s="2"/>
      <c r="I103" s="2"/>
    </row>
    <row r="104" spans="1:9" ht="15" x14ac:dyDescent="0.25">
      <c r="A104" s="49"/>
      <c r="B104" s="24" t="str">
        <f>CONCATENATE('Data ALL'!B105,", ",'Data ALL'!AX105," (",'Data ALL'!AZ105,")")</f>
        <v>Lao PDR, 2022 (19e)</v>
      </c>
      <c r="C104" s="3" t="str">
        <f>'Data ALL'!C105</f>
        <v>Total</v>
      </c>
      <c r="D104" s="23">
        <f>'Data ALL'!$D105/'Data ALL'!$N105*100</f>
        <v>86.451741928706767</v>
      </c>
      <c r="E104" s="2">
        <f>'Data ALL'!$S105/'Data ALL'!$AC105*100</f>
        <v>85.536078684112994</v>
      </c>
      <c r="F104" s="2">
        <f>'Data ALL'!$AH105/'Data ALL'!$AR105*100</f>
        <v>87.539109868237304</v>
      </c>
      <c r="G104" s="2"/>
      <c r="H104" s="2">
        <f t="shared" ref="H104:H107" si="7">F104-E104</f>
        <v>2.0030311841243105</v>
      </c>
    </row>
    <row r="105" spans="1:9" ht="15" x14ac:dyDescent="0.25">
      <c r="A105" s="71" t="s">
        <v>25</v>
      </c>
      <c r="B105" s="26" t="e">
        <f>'Data ALL'!#REF!</f>
        <v>#REF!</v>
      </c>
      <c r="C105" s="3" t="str">
        <f>'Data ALL'!C106</f>
        <v>Employees</v>
      </c>
      <c r="D105" s="21">
        <f>'Data ALL'!$D106/'Data ALL'!$N106*100</f>
        <v>65.271733105844817</v>
      </c>
      <c r="E105" s="2">
        <f>'Data ALL'!$S106/'Data ALL'!$AC106*100</f>
        <v>67.331183775863437</v>
      </c>
      <c r="F105" s="2">
        <f>'Data ALL'!$AH106/'Data ALL'!$AR106*100</f>
        <v>61.614080389605604</v>
      </c>
      <c r="G105" s="2"/>
      <c r="H105" s="2">
        <f t="shared" si="7"/>
        <v>-5.7171033862578327</v>
      </c>
    </row>
    <row r="106" spans="1:9" ht="15" x14ac:dyDescent="0.25">
      <c r="A106" s="72" t="s">
        <v>26</v>
      </c>
      <c r="B106" s="26" t="e">
        <f>'Data ALL'!#REF!</f>
        <v>#REF!</v>
      </c>
      <c r="C106" s="3" t="str">
        <f>'Data ALL'!C107</f>
        <v>Employer</v>
      </c>
      <c r="D106" s="21">
        <f>'Data ALL'!$D107/'Data ALL'!$N107*100</f>
        <v>66.967429577464785</v>
      </c>
      <c r="E106" s="2">
        <f>'Data ALL'!$S107/'Data ALL'!$AC107*100</f>
        <v>60.436034165447595</v>
      </c>
      <c r="F106" s="2">
        <f>'Data ALL'!$AH107/'Data ALL'!$AR107*100</f>
        <v>80.001883948756586</v>
      </c>
      <c r="G106" s="2"/>
      <c r="H106" s="2">
        <f t="shared" si="7"/>
        <v>19.565849783308991</v>
      </c>
    </row>
    <row r="107" spans="1:9" ht="15" x14ac:dyDescent="0.25">
      <c r="A107" s="73" t="s">
        <v>34</v>
      </c>
      <c r="B107" s="26" t="e">
        <f>'Data ALL'!#REF!</f>
        <v>#REF!</v>
      </c>
      <c r="C107" s="3" t="str">
        <f>'Data ALL'!C108</f>
        <v>Own-account workers</v>
      </c>
      <c r="D107" s="22">
        <f>'Data ALL'!$D108/'Data ALL'!$N108*100</f>
        <v>95.644528833433256</v>
      </c>
      <c r="E107" s="2">
        <f>'Data ALL'!$S108/'Data ALL'!$AC108*100</f>
        <v>97.211017684217097</v>
      </c>
      <c r="F107" s="2">
        <f>'Data ALL'!$AH108/'Data ALL'!$AR108*100</f>
        <v>93.852914770756385</v>
      </c>
      <c r="G107" s="2"/>
      <c r="H107" s="2">
        <f t="shared" si="7"/>
        <v>-3.3581029134607121</v>
      </c>
    </row>
    <row r="108" spans="1:9" ht="15" x14ac:dyDescent="0.25">
      <c r="A108" s="49"/>
      <c r="B108" s="26" t="e">
        <f>'Data ALL'!#REF!</f>
        <v>#REF!</v>
      </c>
      <c r="C108" s="3" t="str">
        <f>'Data ALL'!C109</f>
        <v>Contributing family workers</v>
      </c>
      <c r="D108" s="2">
        <f>'Data ALL'!$D109/'Data ALL'!$N109*100</f>
        <v>100</v>
      </c>
      <c r="E108" s="2">
        <f>'Data ALL'!$S109/'Data ALL'!$AC109*100</f>
        <v>100</v>
      </c>
      <c r="F108" s="2">
        <f>'Data ALL'!$AH109/'Data ALL'!$AR109*100</f>
        <v>100</v>
      </c>
      <c r="G108" s="2"/>
      <c r="H108" s="2"/>
    </row>
    <row r="109" spans="1:9" ht="15" x14ac:dyDescent="0.25">
      <c r="A109" s="49"/>
      <c r="H109" s="2"/>
    </row>
    <row r="110" spans="1:9" ht="15" hidden="1" x14ac:dyDescent="0.25">
      <c r="A110" s="49"/>
      <c r="B110" s="24" t="str">
        <f>CONCATENATE('Data ALL'!B111,", ",'Data ALL'!AX111," (",'Data ALL'!AZ111,")")</f>
        <v>Maldives, 2019 (13e)</v>
      </c>
      <c r="C110" s="3" t="str">
        <f>'Data ALL'!C111</f>
        <v>Total</v>
      </c>
      <c r="D110" s="23">
        <f>'Data ALL'!$D111/'Data ALL'!$N111*100</f>
        <v>48.145785357150267</v>
      </c>
      <c r="E110" s="2">
        <f>'Data ALL'!$S111/'Data ALL'!$AC111*100</f>
        <v>45.231251870052859</v>
      </c>
      <c r="F110" s="2">
        <f>'Data ALL'!$AH111/'Data ALL'!$AR111*100</f>
        <v>52.042077708025303</v>
      </c>
      <c r="G110" s="2"/>
      <c r="H110" s="2">
        <f t="shared" ref="H110:H113" si="8">F110-E110</f>
        <v>6.8108258379724447</v>
      </c>
    </row>
    <row r="111" spans="1:9" ht="15" hidden="1" x14ac:dyDescent="0.25">
      <c r="A111" s="71" t="s">
        <v>25</v>
      </c>
      <c r="B111" s="26" t="e">
        <f>'Data ALL'!#REF!</f>
        <v>#REF!</v>
      </c>
      <c r="C111" s="3" t="str">
        <f>'Data ALL'!C112</f>
        <v>Employees</v>
      </c>
      <c r="D111" s="21">
        <f>'Data ALL'!$D112/'Data ALL'!$N112*100</f>
        <v>31.591344996827665</v>
      </c>
      <c r="E111" s="2">
        <f>'Data ALL'!$S112/'Data ALL'!$AC112*100</f>
        <v>33.609739730623595</v>
      </c>
      <c r="F111" s="2">
        <f>'Data ALL'!$AH112/'Data ALL'!$AR112*100</f>
        <v>28.452982057349409</v>
      </c>
      <c r="G111" s="2"/>
      <c r="H111" s="2">
        <f t="shared" si="8"/>
        <v>-5.1567576732741855</v>
      </c>
    </row>
    <row r="112" spans="1:9" ht="15" hidden="1" x14ac:dyDescent="0.25">
      <c r="A112" s="72" t="s">
        <v>26</v>
      </c>
      <c r="B112" s="26" t="e">
        <f>'Data ALL'!#REF!</f>
        <v>#REF!</v>
      </c>
      <c r="C112" s="3" t="str">
        <f>'Data ALL'!C113</f>
        <v>Employer</v>
      </c>
      <c r="D112" s="21">
        <f>'Data ALL'!$D113/'Data ALL'!$N113*100</f>
        <v>100</v>
      </c>
      <c r="E112" s="2">
        <f>'Data ALL'!$S113/'Data ALL'!$AC113*100</f>
        <v>100</v>
      </c>
      <c r="F112" s="2">
        <f>'Data ALL'!$AH113/'Data ALL'!$AR113*100</f>
        <v>100</v>
      </c>
      <c r="G112" s="2"/>
      <c r="H112" s="2">
        <f t="shared" si="8"/>
        <v>0</v>
      </c>
    </row>
    <row r="113" spans="1:9" ht="15" hidden="1" x14ac:dyDescent="0.25">
      <c r="A113" s="73" t="s">
        <v>34</v>
      </c>
      <c r="B113" s="26" t="e">
        <f>'Data ALL'!#REF!</f>
        <v>#REF!</v>
      </c>
      <c r="C113" s="3" t="str">
        <f>'Data ALL'!C114</f>
        <v>Own-account workers</v>
      </c>
      <c r="D113" s="22">
        <f>'Data ALL'!$D114/'Data ALL'!$N114*100</f>
        <v>86.678895123003883</v>
      </c>
      <c r="E113" s="2">
        <f>'Data ALL'!$S114/'Data ALL'!$AC114*100</f>
        <v>74.876921531196629</v>
      </c>
      <c r="F113" s="2">
        <f>'Data ALL'!$AH114/'Data ALL'!$AR114*100</f>
        <v>95.56631610804267</v>
      </c>
      <c r="G113" s="2"/>
      <c r="H113" s="2">
        <f t="shared" si="8"/>
        <v>20.689394576846041</v>
      </c>
    </row>
    <row r="114" spans="1:9" ht="15" hidden="1" x14ac:dyDescent="0.25">
      <c r="A114" s="49"/>
      <c r="B114" s="26" t="e">
        <f>'Data ALL'!#REF!</f>
        <v>#REF!</v>
      </c>
      <c r="C114" s="3" t="str">
        <f>'Data ALL'!C115</f>
        <v>Contributing family workers</v>
      </c>
      <c r="D114" s="2">
        <f>'Data ALL'!$D115/'Data ALL'!$N115*100</f>
        <v>100</v>
      </c>
      <c r="E114" s="2">
        <f>'Data ALL'!$S115/'Data ALL'!$AC115*100</f>
        <v>100</v>
      </c>
      <c r="F114" s="2">
        <f>'Data ALL'!$AH115/'Data ALL'!$AR115*100</f>
        <v>100</v>
      </c>
      <c r="G114" s="2"/>
      <c r="H114" s="2"/>
    </row>
    <row r="115" spans="1:9" ht="15" hidden="1" x14ac:dyDescent="0.25">
      <c r="A115" s="49"/>
      <c r="H115" s="2"/>
    </row>
    <row r="116" spans="1:9" ht="15" x14ac:dyDescent="0.25">
      <c r="A116" s="49"/>
      <c r="B116" s="24" t="str">
        <f>CONCATENATE('Data ALL'!B117,", ",'Data ALL'!AX117," (",'Data ALL'!AZ117,")")</f>
        <v>Maldives, 2019 (19e)</v>
      </c>
      <c r="C116" s="3" t="str">
        <f>'Data ALL'!C117</f>
        <v>Total</v>
      </c>
      <c r="D116" s="23">
        <f>'Data ALL'!$D117/'Data ALL'!$N117*100</f>
        <v>44.280241134125333</v>
      </c>
      <c r="E116" s="2">
        <f>'Data ALL'!$S117/'Data ALL'!$AC117*100</f>
        <v>43.09012715729898</v>
      </c>
      <c r="F116" s="2">
        <f>'Data ALL'!$AH117/'Data ALL'!$AR117*100</f>
        <v>46.01454190292737</v>
      </c>
      <c r="G116" s="2"/>
      <c r="H116" s="2">
        <f t="shared" ref="H116:H119" si="9">F116-E116</f>
        <v>2.9244147456283898</v>
      </c>
    </row>
    <row r="117" spans="1:9" ht="15" x14ac:dyDescent="0.25">
      <c r="A117" s="71" t="s">
        <v>25</v>
      </c>
      <c r="B117" s="26" t="str">
        <f>'Data ALL'!B125</f>
        <v>Marshall Islands</v>
      </c>
      <c r="C117" s="3" t="str">
        <f>'Data ALL'!C118</f>
        <v>Employees</v>
      </c>
      <c r="D117" s="21">
        <f>'Data ALL'!$D118/'Data ALL'!$N118*100</f>
        <v>31.591344996827665</v>
      </c>
      <c r="E117" s="2">
        <f>'Data ALL'!$S118/'Data ALL'!$AC118*100</f>
        <v>33.609739730623595</v>
      </c>
      <c r="F117" s="2">
        <f>'Data ALL'!$AH118/'Data ALL'!$AR118*100</f>
        <v>28.452982057349409</v>
      </c>
      <c r="G117" s="2"/>
      <c r="H117" s="2">
        <f t="shared" si="9"/>
        <v>-5.1567576732741855</v>
      </c>
    </row>
    <row r="118" spans="1:9" ht="15" x14ac:dyDescent="0.25">
      <c r="A118" s="72" t="s">
        <v>26</v>
      </c>
      <c r="B118" s="26" t="str">
        <f>'Data ALL'!B126</f>
        <v>Marshall Islands</v>
      </c>
      <c r="C118" s="3" t="str">
        <f>'Data ALL'!C119</f>
        <v>Employer</v>
      </c>
      <c r="D118" s="21">
        <f>'Data ALL'!$D119/'Data ALL'!$N119*100</f>
        <v>100</v>
      </c>
      <c r="E118" s="2">
        <f>'Data ALL'!$S119/'Data ALL'!$AC119*100</f>
        <v>100</v>
      </c>
      <c r="F118" s="2">
        <f>'Data ALL'!$AH119/'Data ALL'!$AR119*100</f>
        <v>100</v>
      </c>
      <c r="G118" s="2"/>
      <c r="H118" s="2">
        <f t="shared" si="9"/>
        <v>0</v>
      </c>
    </row>
    <row r="119" spans="1:9" ht="15" x14ac:dyDescent="0.25">
      <c r="A119" s="73" t="s">
        <v>34</v>
      </c>
      <c r="B119" s="26" t="str">
        <f>'Data ALL'!B127</f>
        <v>Marshall Islands</v>
      </c>
      <c r="C119" s="3" t="str">
        <f>'Data ALL'!C120</f>
        <v>Own-account workers</v>
      </c>
      <c r="D119" s="22">
        <f>'Data ALL'!$D120/'Data ALL'!$N120*100</f>
        <v>79.442890510106977</v>
      </c>
      <c r="E119" s="2">
        <f>'Data ALL'!$S120/'Data ALL'!$AC120*100</f>
        <v>66.361556064073227</v>
      </c>
      <c r="F119" s="2">
        <f>'Data ALL'!$AH120/'Data ALL'!$AR120*100</f>
        <v>92.084821681691892</v>
      </c>
      <c r="G119" s="2"/>
      <c r="H119" s="2">
        <f t="shared" si="9"/>
        <v>25.723265617618665</v>
      </c>
    </row>
    <row r="120" spans="1:9" ht="15" x14ac:dyDescent="0.25">
      <c r="A120" s="49"/>
      <c r="B120" s="26" t="str">
        <f>'Data ALL'!B129</f>
        <v>Marshall Islands</v>
      </c>
      <c r="C120" s="3" t="str">
        <f>'Data ALL'!C121</f>
        <v>Contributing family workers</v>
      </c>
      <c r="D120" s="2">
        <f>'Data ALL'!$D121/'Data ALL'!$N121*100</f>
        <v>100</v>
      </c>
      <c r="E120" s="2">
        <f>'Data ALL'!$S121/'Data ALL'!$AC121*100</f>
        <v>100</v>
      </c>
      <c r="F120" s="2">
        <f>'Data ALL'!$AH121/'Data ALL'!$AR121*100</f>
        <v>100</v>
      </c>
      <c r="G120" s="2"/>
      <c r="H120" s="2"/>
    </row>
    <row r="121" spans="1:9" ht="15" x14ac:dyDescent="0.25">
      <c r="A121" s="49"/>
    </row>
    <row r="122" spans="1:9" ht="15" hidden="1" x14ac:dyDescent="0.25">
      <c r="A122" s="49"/>
      <c r="B122" s="24" t="str">
        <f>CONCATENATE('Data ALL'!B123,", ",'Data ALL'!AX123," (",'Data ALL'!AZ123,")")</f>
        <v>Marshall Islands, 2019 (13e)</v>
      </c>
      <c r="C122" s="3" t="str">
        <f>'Data ALL'!C123</f>
        <v>Total</v>
      </c>
      <c r="D122" s="23">
        <f>'Data ALL'!$D123/'Data ALL'!$N123*100</f>
        <v>23.704924034413327</v>
      </c>
      <c r="E122" s="2">
        <f>'Data ALL'!$S123/'Data ALL'!$AC123*100</f>
        <v>22.045069920726821</v>
      </c>
      <c r="F122" s="2">
        <f>'Data ALL'!$AH123/'Data ALL'!$AR123*100</f>
        <v>27.314994188299107</v>
      </c>
      <c r="G122" s="2"/>
      <c r="H122" s="2">
        <f t="shared" ref="H122:H125" si="10">F122-E122</f>
        <v>5.2699242675722857</v>
      </c>
      <c r="I122" s="2"/>
    </row>
    <row r="123" spans="1:9" ht="15" hidden="1" x14ac:dyDescent="0.25">
      <c r="A123" s="71" t="s">
        <v>25</v>
      </c>
      <c r="B123" s="26" t="e">
        <f>'Data ALL'!#REF!</f>
        <v>#REF!</v>
      </c>
      <c r="C123" s="3" t="str">
        <f>'Data ALL'!C124</f>
        <v>Employees</v>
      </c>
      <c r="D123" s="21">
        <f>'Data ALL'!$D124/'Data ALL'!$N124*100</f>
        <v>10.230611045828438</v>
      </c>
      <c r="E123" s="2">
        <f>'Data ALL'!$S124/'Data ALL'!$AC124*100</f>
        <v>10.199579831932773</v>
      </c>
      <c r="F123" s="2">
        <f>'Data ALL'!$AH124/'Data ALL'!$AR124*100</f>
        <v>10.28083028083028</v>
      </c>
      <c r="G123" s="2"/>
      <c r="H123" s="2">
        <f t="shared" si="10"/>
        <v>8.1250448897506544E-2</v>
      </c>
      <c r="I123" s="2"/>
    </row>
    <row r="124" spans="1:9" ht="15" hidden="1" x14ac:dyDescent="0.25">
      <c r="A124" s="72" t="s">
        <v>26</v>
      </c>
      <c r="B124" s="26" t="e">
        <f>'Data ALL'!#REF!</f>
        <v>#REF!</v>
      </c>
      <c r="C124" s="3" t="str">
        <f>'Data ALL'!C125</f>
        <v>Employer</v>
      </c>
      <c r="D124" s="21">
        <f>'Data ALL'!$D125/'Data ALL'!$N125*100</f>
        <v>0</v>
      </c>
      <c r="E124" s="2">
        <f>'Data ALL'!$S125/'Data ALL'!$AC125*100</f>
        <v>0</v>
      </c>
      <c r="F124" s="2">
        <f>'Data ALL'!$AH125/'Data ALL'!$AR125*100</f>
        <v>0</v>
      </c>
      <c r="G124" s="2"/>
      <c r="H124" s="2">
        <f t="shared" si="10"/>
        <v>0</v>
      </c>
      <c r="I124" s="2"/>
    </row>
    <row r="125" spans="1:9" ht="15" hidden="1" x14ac:dyDescent="0.25">
      <c r="A125" s="73" t="s">
        <v>34</v>
      </c>
      <c r="B125" s="26" t="e">
        <f>'Data ALL'!#REF!</f>
        <v>#REF!</v>
      </c>
      <c r="C125" s="3" t="str">
        <f>'Data ALL'!C126</f>
        <v>Own-account workers</v>
      </c>
      <c r="D125" s="22">
        <f>'Data ALL'!$D126/'Data ALL'!$N126*100</f>
        <v>94.257064721969002</v>
      </c>
      <c r="E125" s="2">
        <f>'Data ALL'!$S126/'Data ALL'!$AC126*100</f>
        <v>90.479876160990713</v>
      </c>
      <c r="F125" s="2">
        <f>'Data ALL'!$AH126/'Data ALL'!$AR126*100</f>
        <v>99.7780244173141</v>
      </c>
      <c r="G125" s="2"/>
      <c r="H125" s="2">
        <f t="shared" si="10"/>
        <v>9.2981482563233868</v>
      </c>
      <c r="I125" s="2"/>
    </row>
    <row r="126" spans="1:9" ht="15" hidden="1" x14ac:dyDescent="0.25">
      <c r="A126" s="49"/>
      <c r="B126" s="26" t="e">
        <f>'Data ALL'!#REF!</f>
        <v>#REF!</v>
      </c>
      <c r="C126" s="3" t="str">
        <f>'Data ALL'!C127</f>
        <v>Contributing family workers</v>
      </c>
      <c r="D126" s="2">
        <f>'Data ALL'!$D127/'Data ALL'!$N127*100</f>
        <v>100</v>
      </c>
      <c r="E126" s="2">
        <f>'Data ALL'!$S127/'Data ALL'!$AC127*100</f>
        <v>100</v>
      </c>
      <c r="F126" s="2">
        <f>'Data ALL'!$AH127/'Data ALL'!$AR127*100</f>
        <v>100</v>
      </c>
      <c r="G126" s="2"/>
      <c r="H126" s="2"/>
      <c r="I126" s="2"/>
    </row>
    <row r="127" spans="1:9" ht="15" hidden="1" x14ac:dyDescent="0.25">
      <c r="A127" s="49"/>
      <c r="D127" s="2"/>
      <c r="E127" s="2"/>
      <c r="F127" s="2"/>
      <c r="G127" s="2"/>
      <c r="H127" s="2"/>
      <c r="I127" s="2"/>
    </row>
    <row r="128" spans="1:9" ht="15" x14ac:dyDescent="0.25">
      <c r="A128" s="49"/>
      <c r="B128" s="24" t="str">
        <f>CONCATENATE('Data ALL'!B129,", ",'Data ALL'!AX129," (",'Data ALL'!AZ129,")")</f>
        <v>Marshall Islands, 2019 (19e)</v>
      </c>
      <c r="C128" s="3" t="str">
        <f>'Data ALL'!C129</f>
        <v>Total</v>
      </c>
      <c r="D128" s="23">
        <f>'Data ALL'!$D129/'Data ALL'!$N129*100</f>
        <v>22.645712164336096</v>
      </c>
      <c r="E128" s="2">
        <f>'Data ALL'!$S129/'Data ALL'!$AC129*100</f>
        <v>20.526793823796549</v>
      </c>
      <c r="F128" s="2">
        <f>'Data ALL'!$AH129/'Data ALL'!$AR129*100</f>
        <v>27.173913043478258</v>
      </c>
      <c r="G128" s="2"/>
      <c r="H128" s="2">
        <f t="shared" ref="H128:H131" si="11">F128-E128</f>
        <v>6.6471192196817093</v>
      </c>
      <c r="I128" s="2"/>
    </row>
    <row r="129" spans="1:9" ht="15" x14ac:dyDescent="0.25">
      <c r="A129" s="71" t="s">
        <v>25</v>
      </c>
      <c r="B129" s="26" t="str">
        <f>'Data ALL'!B137</f>
        <v>Mongolia</v>
      </c>
      <c r="C129" s="3" t="str">
        <f>'Data ALL'!C130</f>
        <v>Employees</v>
      </c>
      <c r="D129" s="21">
        <f>'Data ALL'!$D130/'Data ALL'!$N130*100</f>
        <v>10.243794977236011</v>
      </c>
      <c r="E129" s="2">
        <f>'Data ALL'!$S130/'Data ALL'!$AC130*100</f>
        <v>10.218441503885737</v>
      </c>
      <c r="F129" s="2">
        <f>'Data ALL'!$AH130/'Data ALL'!$AR130*100</f>
        <v>10.28083028083028</v>
      </c>
      <c r="G129" s="2"/>
      <c r="H129" s="2">
        <f t="shared" si="11"/>
        <v>6.2388776944542812E-2</v>
      </c>
      <c r="I129" s="2"/>
    </row>
    <row r="130" spans="1:9" ht="15" x14ac:dyDescent="0.25">
      <c r="A130" s="72" t="s">
        <v>26</v>
      </c>
      <c r="B130" s="26" t="str">
        <f>'Data ALL'!B138</f>
        <v>Mongolia</v>
      </c>
      <c r="C130" s="3" t="str">
        <f>'Data ALL'!C131</f>
        <v>Employer</v>
      </c>
      <c r="D130" s="21">
        <f>'Data ALL'!$D131/'Data ALL'!$N131*100</f>
        <v>0</v>
      </c>
      <c r="E130" s="2">
        <f>'Data ALL'!$S131/'Data ALL'!$AC131*100</f>
        <v>0</v>
      </c>
      <c r="F130" s="2">
        <f>'Data ALL'!$AH131/'Data ALL'!$AR131*100</f>
        <v>0</v>
      </c>
      <c r="G130" s="2"/>
      <c r="H130" s="2">
        <f t="shared" si="11"/>
        <v>0</v>
      </c>
      <c r="I130" s="2"/>
    </row>
    <row r="131" spans="1:9" ht="15" x14ac:dyDescent="0.25">
      <c r="A131" s="73" t="s">
        <v>34</v>
      </c>
      <c r="B131" s="26" t="str">
        <f>'Data ALL'!B139</f>
        <v>Mongolia</v>
      </c>
      <c r="C131" s="3" t="str">
        <f>'Data ALL'!C132</f>
        <v>Own-account workers</v>
      </c>
      <c r="D131" s="22">
        <f>'Data ALL'!$D132/'Data ALL'!$N132*100</f>
        <v>93.737270875763741</v>
      </c>
      <c r="E131" s="2">
        <f>'Data ALL'!$S132/'Data ALL'!$AC132*100</f>
        <v>88.723205964585276</v>
      </c>
      <c r="F131" s="2">
        <f>'Data ALL'!$AH132/'Data ALL'!$AR132*100</f>
        <v>99.775533108866441</v>
      </c>
      <c r="G131" s="2"/>
      <c r="H131" s="2">
        <f t="shared" si="11"/>
        <v>11.052327144281165</v>
      </c>
      <c r="I131" s="2"/>
    </row>
    <row r="132" spans="1:9" ht="15" x14ac:dyDescent="0.25">
      <c r="A132" s="49"/>
      <c r="B132" s="26" t="str">
        <f>'Data ALL'!B141</f>
        <v>Mongolia</v>
      </c>
      <c r="C132" s="3" t="str">
        <f>'Data ALL'!C133</f>
        <v>Contributing family workers</v>
      </c>
      <c r="D132" s="2">
        <f>'Data ALL'!$D133/'Data ALL'!$N133*100</f>
        <v>100</v>
      </c>
      <c r="E132" s="2">
        <f>'Data ALL'!$S133/'Data ALL'!$AC133*100</f>
        <v>100</v>
      </c>
      <c r="F132" s="2">
        <f>'Data ALL'!$AH133/'Data ALL'!$AR133*100</f>
        <v>100</v>
      </c>
      <c r="G132" s="2"/>
      <c r="H132" s="2"/>
      <c r="I132" s="2"/>
    </row>
    <row r="133" spans="1:9" ht="15" x14ac:dyDescent="0.25">
      <c r="A133" s="49"/>
      <c r="D133" s="2"/>
      <c r="E133" s="2"/>
      <c r="F133" s="2"/>
      <c r="G133" s="2"/>
      <c r="H133" s="2"/>
      <c r="I133" s="2"/>
    </row>
    <row r="134" spans="1:9" ht="15" hidden="1" x14ac:dyDescent="0.25">
      <c r="A134" s="49"/>
      <c r="B134" s="24" t="str">
        <f>CONCATENATE('Data ALL'!B135,", ",'Data ALL'!AX135," (",'Data ALL'!AZ135,")")</f>
        <v>Mongolia, 2023 (13e)</v>
      </c>
      <c r="C134" s="3" t="str">
        <f>'Data ALL'!C135</f>
        <v>Total</v>
      </c>
      <c r="D134" s="23">
        <f>'Data ALL'!$D135/'Data ALL'!$N135*100</f>
        <v>39.360866296424263</v>
      </c>
      <c r="E134" s="2">
        <f>'Data ALL'!$S135/'Data ALL'!$AC135*100</f>
        <v>43.311272865624716</v>
      </c>
      <c r="F134" s="2">
        <f>'Data ALL'!$AH135/'Data ALL'!$AR135*100</f>
        <v>34.760564318670149</v>
      </c>
      <c r="G134" s="2"/>
      <c r="H134" s="2">
        <f t="shared" ref="H134:H137" si="12">F134-E134</f>
        <v>-8.5507085469545672</v>
      </c>
      <c r="I134" s="2"/>
    </row>
    <row r="135" spans="1:9" ht="15" hidden="1" x14ac:dyDescent="0.25">
      <c r="A135" s="71" t="s">
        <v>25</v>
      </c>
      <c r="B135" s="26" t="str">
        <f>'Data ALL'!B143</f>
        <v>Mongolia</v>
      </c>
      <c r="C135" s="3" t="str">
        <f>'Data ALL'!C136</f>
        <v>Employees</v>
      </c>
      <c r="D135" s="21">
        <f>'Data ALL'!$D136/'Data ALL'!$N136*100</f>
        <v>15.418042955146696</v>
      </c>
      <c r="E135" s="2">
        <f>'Data ALL'!$S136/'Data ALL'!$AC136*100</f>
        <v>18.322999046430759</v>
      </c>
      <c r="F135" s="2">
        <f>'Data ALL'!$AH136/'Data ALL'!$AR136*100</f>
        <v>12.206373308786313</v>
      </c>
      <c r="G135" s="2"/>
      <c r="H135" s="2">
        <f t="shared" si="12"/>
        <v>-6.1166257376444459</v>
      </c>
      <c r="I135" s="2"/>
    </row>
    <row r="136" spans="1:9" ht="15" hidden="1" x14ac:dyDescent="0.25">
      <c r="A136" s="72" t="s">
        <v>26</v>
      </c>
      <c r="B136" s="26" t="str">
        <f>'Data ALL'!B144</f>
        <v>Mongolia</v>
      </c>
      <c r="C136" s="3" t="str">
        <f>'Data ALL'!C137</f>
        <v>Employer</v>
      </c>
      <c r="D136" s="21">
        <f>'Data ALL'!$D137/'Data ALL'!$N137*100</f>
        <v>29.12105602060528</v>
      </c>
      <c r="E136" s="2">
        <f>'Data ALL'!$S137/'Data ALL'!$AC137*100</f>
        <v>33.72714104653268</v>
      </c>
      <c r="F136" s="2">
        <f>'Data ALL'!$AH137/'Data ALL'!$AR137*100</f>
        <v>22.417654808959156</v>
      </c>
      <c r="G136" s="2"/>
      <c r="H136" s="2">
        <f t="shared" si="12"/>
        <v>-11.309486237573523</v>
      </c>
      <c r="I136" s="2"/>
    </row>
    <row r="137" spans="1:9" ht="15" hidden="1" x14ac:dyDescent="0.25">
      <c r="A137" s="73" t="s">
        <v>34</v>
      </c>
      <c r="B137" s="26" t="str">
        <f>'Data ALL'!B145</f>
        <v>Mongolia</v>
      </c>
      <c r="C137" s="3" t="str">
        <f>'Data ALL'!C138</f>
        <v>Own-account workers</v>
      </c>
      <c r="D137" s="22">
        <f>'Data ALL'!$D138/'Data ALL'!$N138*100</f>
        <v>82.020368445255173</v>
      </c>
      <c r="E137" s="2">
        <f>'Data ALL'!$S138/'Data ALL'!$AC138*100</f>
        <v>85.348992235903069</v>
      </c>
      <c r="F137" s="2">
        <f>'Data ALL'!$AH138/'Data ALL'!$AR138*100</f>
        <v>77.85583923700375</v>
      </c>
      <c r="G137" s="2"/>
      <c r="H137" s="2">
        <f t="shared" si="12"/>
        <v>-7.4931529988993191</v>
      </c>
      <c r="I137" s="2"/>
    </row>
    <row r="138" spans="1:9" ht="15" hidden="1" x14ac:dyDescent="0.25">
      <c r="A138" s="49"/>
      <c r="B138" s="26" t="e">
        <f>'Data ALL'!#REF!</f>
        <v>#REF!</v>
      </c>
      <c r="C138" s="3" t="str">
        <f>'Data ALL'!C139</f>
        <v>Contributing family workers</v>
      </c>
      <c r="D138" s="2">
        <f>'Data ALL'!$D139/'Data ALL'!$N139*100</f>
        <v>100</v>
      </c>
      <c r="E138" s="2">
        <f>'Data ALL'!$S139/'Data ALL'!$AC139*100</f>
        <v>100</v>
      </c>
      <c r="F138" s="2">
        <f>'Data ALL'!$AH139/'Data ALL'!$AR139*100</f>
        <v>100</v>
      </c>
      <c r="G138" s="2"/>
      <c r="H138" s="2"/>
      <c r="I138" s="2"/>
    </row>
    <row r="139" spans="1:9" ht="15" hidden="1" x14ac:dyDescent="0.25">
      <c r="A139" s="49"/>
      <c r="D139" s="2"/>
      <c r="E139" s="2"/>
      <c r="F139" s="2"/>
      <c r="G139" s="2"/>
      <c r="H139" s="2"/>
      <c r="I139" s="2"/>
    </row>
    <row r="140" spans="1:9" ht="15" x14ac:dyDescent="0.25">
      <c r="A140" s="49"/>
      <c r="B140" s="24" t="str">
        <f>CONCATENATE('Data ALL'!B141,", ",'Data ALL'!AX141," (",'Data ALL'!AZ141,")")</f>
        <v>Mongolia, 2023 (19e)</v>
      </c>
      <c r="C140" s="3" t="str">
        <f>'Data ALL'!C141</f>
        <v>Total</v>
      </c>
      <c r="D140" s="23">
        <f>'Data ALL'!$D141/'Data ALL'!$N141*100</f>
        <v>38.457267056588066</v>
      </c>
      <c r="E140" s="2">
        <f>'Data ALL'!$S141/'Data ALL'!$AC141*100</f>
        <v>42.51603049892163</v>
      </c>
      <c r="F140" s="2">
        <f>'Data ALL'!$AH141/'Data ALL'!$AR141*100</f>
        <v>33.721965202500328</v>
      </c>
      <c r="G140" s="2"/>
      <c r="H140" s="2">
        <f t="shared" ref="H140:H143" si="13">F140-E140</f>
        <v>-8.7940652964213015</v>
      </c>
      <c r="I140" s="2"/>
    </row>
    <row r="141" spans="1:9" ht="15" x14ac:dyDescent="0.25">
      <c r="A141" s="71" t="s">
        <v>25</v>
      </c>
      <c r="B141" s="26" t="e">
        <f>'Data ALL'!#REF!</f>
        <v>#REF!</v>
      </c>
      <c r="C141" s="3" t="str">
        <f>'Data ALL'!C142</f>
        <v>Employees</v>
      </c>
      <c r="D141" s="21">
        <f>'Data ALL'!$D142/'Data ALL'!$N142*100</f>
        <v>14.084066911431673</v>
      </c>
      <c r="E141" s="2">
        <f>'Data ALL'!$S142/'Data ALL'!$AC142*100</f>
        <v>17.175048288436511</v>
      </c>
      <c r="F141" s="2">
        <f>'Data ALL'!$AH142/'Data ALL'!$AR142*100</f>
        <v>10.654759839546074</v>
      </c>
      <c r="G141" s="2"/>
      <c r="H141" s="2">
        <f t="shared" si="13"/>
        <v>-6.5202884488904367</v>
      </c>
      <c r="I141" s="2"/>
    </row>
    <row r="142" spans="1:9" ht="15" x14ac:dyDescent="0.25">
      <c r="A142" s="72" t="s">
        <v>26</v>
      </c>
      <c r="B142" s="26" t="e">
        <f>'Data ALL'!#REF!</f>
        <v>#REF!</v>
      </c>
      <c r="C142" s="3" t="str">
        <f>'Data ALL'!C143</f>
        <v>Employer</v>
      </c>
      <c r="D142" s="21">
        <f>'Data ALL'!$D143/'Data ALL'!$N143*100</f>
        <v>29.12105602060528</v>
      </c>
      <c r="E142" s="2">
        <f>'Data ALL'!$S143/'Data ALL'!$AC143*100</f>
        <v>33.72714104653268</v>
      </c>
      <c r="F142" s="2">
        <f>'Data ALL'!$AH143/'Data ALL'!$AR143*100</f>
        <v>22.417654808959156</v>
      </c>
      <c r="G142" s="2"/>
      <c r="H142" s="2">
        <f t="shared" si="13"/>
        <v>-11.309486237573523</v>
      </c>
      <c r="I142" s="2"/>
    </row>
    <row r="143" spans="1:9" ht="15" x14ac:dyDescent="0.25">
      <c r="A143" s="73" t="s">
        <v>34</v>
      </c>
      <c r="B143" s="26" t="e">
        <f>'Data ALL'!#REF!</f>
        <v>#REF!</v>
      </c>
      <c r="C143" s="3" t="str">
        <f>'Data ALL'!C144</f>
        <v>Own-account workers</v>
      </c>
      <c r="D143" s="22">
        <f>'Data ALL'!$D144/'Data ALL'!$N144*100</f>
        <v>81.757412661172452</v>
      </c>
      <c r="E143" s="2">
        <f>'Data ALL'!$S144/'Data ALL'!$AC144*100</f>
        <v>85.125661349331779</v>
      </c>
      <c r="F143" s="2">
        <f>'Data ALL'!$AH144/'Data ALL'!$AR144*100</f>
        <v>77.548969866992962</v>
      </c>
      <c r="G143" s="2"/>
      <c r="H143" s="2">
        <f t="shared" si="13"/>
        <v>-7.5766914823388163</v>
      </c>
      <c r="I143" s="2"/>
    </row>
    <row r="144" spans="1:9" ht="15" x14ac:dyDescent="0.25">
      <c r="A144" s="49"/>
      <c r="B144" s="26" t="e">
        <f>'Data ALL'!#REF!</f>
        <v>#REF!</v>
      </c>
      <c r="C144" s="3" t="str">
        <f>'Data ALL'!C145</f>
        <v>Contributing family workers</v>
      </c>
      <c r="D144" s="2">
        <f>'Data ALL'!$D145/'Data ALL'!$N145*100</f>
        <v>100</v>
      </c>
      <c r="E144" s="2">
        <f>'Data ALL'!$S145/'Data ALL'!$AC145*100</f>
        <v>100</v>
      </c>
      <c r="F144" s="2">
        <f>'Data ALL'!$AH145/'Data ALL'!$AR145*100</f>
        <v>100</v>
      </c>
      <c r="G144" s="2"/>
      <c r="H144" s="2"/>
      <c r="I144" s="2"/>
    </row>
    <row r="145" spans="1:9" ht="15" x14ac:dyDescent="0.25">
      <c r="A145" s="49"/>
      <c r="D145" s="2"/>
      <c r="E145" s="2"/>
      <c r="F145" s="2"/>
      <c r="G145" s="2"/>
      <c r="H145" s="2"/>
      <c r="I145" s="2"/>
    </row>
    <row r="146" spans="1:9" ht="15" hidden="1" x14ac:dyDescent="0.25">
      <c r="A146" s="49"/>
      <c r="B146" s="24" t="str">
        <f>CONCATENATE('Data ALL'!B147,", ",'Data ALL'!AX147," (",'Data ALL'!AZ147,")")</f>
        <v>Myanmar, 2020 (13e)</v>
      </c>
      <c r="C146" s="3" t="str">
        <f>'Data ALL'!C147</f>
        <v>Total</v>
      </c>
      <c r="D146" s="23">
        <f>'Data ALL'!$D147/'Data ALL'!$N147*100</f>
        <v>80.959486377612649</v>
      </c>
      <c r="E146" s="2">
        <f>'Data ALL'!$S147/'Data ALL'!$AC147*100</f>
        <v>78.588472031386985</v>
      </c>
      <c r="F146" s="2">
        <f>'Data ALL'!$AH147/'Data ALL'!$AR147*100</f>
        <v>84.368479684440942</v>
      </c>
      <c r="G146" s="2"/>
      <c r="H146" s="2">
        <f t="shared" ref="H146:H149" si="14">F146-E146</f>
        <v>5.780007653053957</v>
      </c>
    </row>
    <row r="147" spans="1:9" ht="15" hidden="1" x14ac:dyDescent="0.25">
      <c r="A147" s="71" t="s">
        <v>25</v>
      </c>
      <c r="B147" s="26" t="e">
        <f>'Data ALL'!#REF!</f>
        <v>#REF!</v>
      </c>
      <c r="C147" s="3" t="str">
        <f>'Data ALL'!C148</f>
        <v>Employees</v>
      </c>
      <c r="D147" s="21">
        <f>'Data ALL'!$D148/'Data ALL'!$N148*100</f>
        <v>83.995333074763195</v>
      </c>
      <c r="E147" s="2">
        <f>'Data ALL'!$S148/'Data ALL'!$AC148*100</f>
        <v>89.203482909252244</v>
      </c>
      <c r="F147" s="2">
        <f>'Data ALL'!$AH148/'Data ALL'!$AR148*100</f>
        <v>76.082096672521345</v>
      </c>
      <c r="G147" s="2"/>
      <c r="H147" s="2">
        <f t="shared" si="14"/>
        <v>-13.121386236730899</v>
      </c>
    </row>
    <row r="148" spans="1:9" ht="15" hidden="1" x14ac:dyDescent="0.25">
      <c r="A148" s="72" t="s">
        <v>26</v>
      </c>
      <c r="B148" s="26" t="e">
        <f>'Data ALL'!#REF!</f>
        <v>#REF!</v>
      </c>
      <c r="C148" s="3" t="str">
        <f>'Data ALL'!C149</f>
        <v>Employer</v>
      </c>
      <c r="D148" s="21">
        <f>'Data ALL'!$D149/'Data ALL'!$N149*100</f>
        <v>52.103408872823564</v>
      </c>
      <c r="E148" s="2">
        <f>'Data ALL'!$S149/'Data ALL'!$AC149*100</f>
        <v>54.316640088754667</v>
      </c>
      <c r="F148" s="2">
        <f>'Data ALL'!$AH149/'Data ALL'!$AR149*100</f>
        <v>42.608521518020559</v>
      </c>
      <c r="G148" s="2"/>
      <c r="H148" s="2">
        <f t="shared" si="14"/>
        <v>-11.708118570734108</v>
      </c>
    </row>
    <row r="149" spans="1:9" ht="15" hidden="1" x14ac:dyDescent="0.25">
      <c r="A149" s="73" t="s">
        <v>34</v>
      </c>
      <c r="B149" s="26" t="e">
        <f>'Data ALL'!#REF!</f>
        <v>#REF!</v>
      </c>
      <c r="C149" s="3" t="str">
        <f>'Data ALL'!C150</f>
        <v>Own-account workers</v>
      </c>
      <c r="D149" s="22">
        <f>'Data ALL'!$D150/'Data ALL'!$N150*100</f>
        <v>72.006629701089679</v>
      </c>
      <c r="E149" s="2">
        <f>'Data ALL'!$S150/'Data ALL'!$AC150*100</f>
        <v>65.693929905202339</v>
      </c>
      <c r="F149" s="2">
        <f>'Data ALL'!$AH150/'Data ALL'!$AR150*100</f>
        <v>83.359960066618342</v>
      </c>
      <c r="G149" s="2"/>
      <c r="H149" s="2">
        <f t="shared" si="14"/>
        <v>17.666030161416003</v>
      </c>
    </row>
    <row r="150" spans="1:9" ht="15" hidden="1" x14ac:dyDescent="0.25">
      <c r="A150" s="49"/>
      <c r="B150" s="26" t="e">
        <f>'Data ALL'!#REF!</f>
        <v>#REF!</v>
      </c>
      <c r="C150" s="3" t="str">
        <f>'Data ALL'!C151</f>
        <v>Contributing family workers</v>
      </c>
      <c r="D150" s="2">
        <f>'Data ALL'!$D151/'Data ALL'!$N151*100</f>
        <v>100</v>
      </c>
      <c r="E150" s="2">
        <f>'Data ALL'!$S151/'Data ALL'!$AC151*100</f>
        <v>100</v>
      </c>
      <c r="F150" s="2">
        <f>'Data ALL'!$AH151/'Data ALL'!$AR151*100</f>
        <v>100</v>
      </c>
      <c r="G150" s="2"/>
      <c r="H150" s="2"/>
    </row>
    <row r="151" spans="1:9" ht="15" hidden="1" x14ac:dyDescent="0.25">
      <c r="A151" s="49"/>
      <c r="H151" s="2"/>
    </row>
    <row r="152" spans="1:9" ht="15" x14ac:dyDescent="0.25">
      <c r="A152" s="49"/>
      <c r="B152" s="24" t="str">
        <f>CONCATENATE('Data ALL'!B153,", ",'Data ALL'!AX153," (",'Data ALL'!AZ153,")")</f>
        <v>Myanmar, 2020 (19e)</v>
      </c>
      <c r="C152" s="3" t="str">
        <f>'Data ALL'!C153</f>
        <v>Total</v>
      </c>
      <c r="D152" s="23">
        <f>'Data ALL'!$D153/'Data ALL'!$N153*100</f>
        <v>80.611497933777102</v>
      </c>
      <c r="E152" s="2">
        <f>'Data ALL'!$S153/'Data ALL'!$AC153*100</f>
        <v>78.384094192293389</v>
      </c>
      <c r="F152" s="2">
        <f>'Data ALL'!$AH153/'Data ALL'!$AR153*100</f>
        <v>83.882379625648724</v>
      </c>
      <c r="G152" s="2"/>
      <c r="H152" s="2">
        <f t="shared" ref="H152:H155" si="15">F152-E152</f>
        <v>5.4982854333553348</v>
      </c>
    </row>
    <row r="153" spans="1:9" ht="15" x14ac:dyDescent="0.25">
      <c r="A153" s="71" t="s">
        <v>25</v>
      </c>
      <c r="B153" s="26" t="e">
        <f>'Data ALL'!#REF!</f>
        <v>#REF!</v>
      </c>
      <c r="C153" s="3" t="str">
        <f>'Data ALL'!C154</f>
        <v>Employees</v>
      </c>
      <c r="D153" s="21">
        <f>'Data ALL'!$D154/'Data ALL'!$N154*100</f>
        <v>83.995333074763195</v>
      </c>
      <c r="E153" s="2">
        <f>'Data ALL'!$S154/'Data ALL'!$AC154*100</f>
        <v>89.203482909252244</v>
      </c>
      <c r="F153" s="2">
        <f>'Data ALL'!$AH154/'Data ALL'!$AR154*100</f>
        <v>76.082096672521345</v>
      </c>
      <c r="G153" s="2"/>
      <c r="H153" s="2">
        <f t="shared" si="15"/>
        <v>-13.121386236730899</v>
      </c>
    </row>
    <row r="154" spans="1:9" ht="15" x14ac:dyDescent="0.25">
      <c r="A154" s="72" t="s">
        <v>26</v>
      </c>
      <c r="B154" s="26" t="e">
        <f>'Data ALL'!#REF!</f>
        <v>#REF!</v>
      </c>
      <c r="C154" s="3" t="str">
        <f>'Data ALL'!C155</f>
        <v>Employer</v>
      </c>
      <c r="D154" s="21">
        <f>'Data ALL'!$D155/'Data ALL'!$N155*100</f>
        <v>52.103408872823564</v>
      </c>
      <c r="E154" s="2">
        <f>'Data ALL'!$S155/'Data ALL'!$AC155*100</f>
        <v>54.316640088754667</v>
      </c>
      <c r="F154" s="2">
        <f>'Data ALL'!$AH155/'Data ALL'!$AR155*100</f>
        <v>42.608521518020559</v>
      </c>
      <c r="G154" s="2"/>
      <c r="H154" s="2">
        <f t="shared" si="15"/>
        <v>-11.708118570734108</v>
      </c>
    </row>
    <row r="155" spans="1:9" ht="15" x14ac:dyDescent="0.25">
      <c r="A155" s="73" t="s">
        <v>34</v>
      </c>
      <c r="B155" s="26" t="e">
        <f>'Data ALL'!#REF!</f>
        <v>#REF!</v>
      </c>
      <c r="C155" s="3" t="str">
        <f>'Data ALL'!C156</f>
        <v>Own-account workers</v>
      </c>
      <c r="D155" s="22">
        <f>'Data ALL'!$D156/'Data ALL'!$N156*100</f>
        <v>70.595554116513483</v>
      </c>
      <c r="E155" s="2">
        <f>'Data ALL'!$S156/'Data ALL'!$AC156*100</f>
        <v>64.879129729463074</v>
      </c>
      <c r="F155" s="2">
        <f>'Data ALL'!$AH156/'Data ALL'!$AR156*100</f>
        <v>81.662453389581103</v>
      </c>
      <c r="G155" s="2"/>
      <c r="H155" s="2">
        <f t="shared" si="15"/>
        <v>16.783323660118029</v>
      </c>
    </row>
    <row r="156" spans="1:9" ht="15" x14ac:dyDescent="0.25">
      <c r="A156" s="49"/>
      <c r="B156" s="26" t="e">
        <f>'Data ALL'!#REF!</f>
        <v>#REF!</v>
      </c>
      <c r="C156" s="3" t="str">
        <f>'Data ALL'!C157</f>
        <v>Contributing family workers</v>
      </c>
      <c r="D156" s="2">
        <f>'Data ALL'!$D157/'Data ALL'!$N157*100</f>
        <v>100</v>
      </c>
      <c r="E156" s="2">
        <f>'Data ALL'!$S157/'Data ALL'!$AC157*100</f>
        <v>100</v>
      </c>
      <c r="F156" s="2">
        <f>'Data ALL'!$AH157/'Data ALL'!$AR157*100</f>
        <v>100</v>
      </c>
      <c r="G156" s="2"/>
      <c r="H156" s="2"/>
    </row>
    <row r="157" spans="1:9" ht="15" x14ac:dyDescent="0.25">
      <c r="A157" s="49"/>
      <c r="H157" s="2"/>
    </row>
    <row r="158" spans="1:9" ht="15" x14ac:dyDescent="0.25">
      <c r="A158" s="49"/>
      <c r="B158" s="24" t="str">
        <f>CONCATENATE('Data ALL'!B159,", ",'Data ALL'!AX159," (",'Data ALL'!AZ159,")")</f>
        <v>Nepal, 2017 (13e)</v>
      </c>
      <c r="C158" s="3" t="str">
        <f>'Data ALL'!C159</f>
        <v>Total</v>
      </c>
      <c r="D158" s="23">
        <f>'Data ALL'!$D159/'Data ALL'!$N159*100</f>
        <v>81.557243252647496</v>
      </c>
      <c r="E158" s="2">
        <f>'Data ALL'!$S159/'Data ALL'!$AC159*100</f>
        <v>77.968543987282288</v>
      </c>
      <c r="F158" s="2">
        <f>'Data ALL'!$AH159/'Data ALL'!$AR159*100</f>
        <v>87.338883172762138</v>
      </c>
      <c r="G158" s="2"/>
      <c r="H158" s="2">
        <f t="shared" ref="H158:H161" si="16">F158-E158</f>
        <v>9.3703391854798497</v>
      </c>
    </row>
    <row r="159" spans="1:9" ht="15" x14ac:dyDescent="0.25">
      <c r="A159" s="71" t="s">
        <v>25</v>
      </c>
      <c r="B159" s="26" t="str">
        <f>'Data ALL'!B167</f>
        <v>Nepal</v>
      </c>
      <c r="C159" s="3" t="str">
        <f>'Data ALL'!C160</f>
        <v>Employees</v>
      </c>
      <c r="D159" s="21">
        <f>'Data ALL'!$D160/'Data ALL'!$N160*100</f>
        <v>85.085901653083027</v>
      </c>
      <c r="E159" s="2">
        <f>'Data ALL'!$S160/'Data ALL'!$AC160*100</f>
        <v>84.593318318565636</v>
      </c>
      <c r="F159" s="2">
        <f>'Data ALL'!$AH160/'Data ALL'!$AR160*100</f>
        <v>86.324669096224667</v>
      </c>
      <c r="G159" s="2"/>
      <c r="H159" s="2">
        <f t="shared" si="16"/>
        <v>1.7313507776590313</v>
      </c>
    </row>
    <row r="160" spans="1:9" ht="15" x14ac:dyDescent="0.25">
      <c r="A160" s="72" t="s">
        <v>26</v>
      </c>
      <c r="B160" s="26" t="str">
        <f>'Data ALL'!B168</f>
        <v>Nepal</v>
      </c>
      <c r="C160" s="3" t="str">
        <f>'Data ALL'!C161</f>
        <v>Employer</v>
      </c>
      <c r="D160" s="21">
        <f>'Data ALL'!$D161/'Data ALL'!$N161*100</f>
        <v>46.578654865516675</v>
      </c>
      <c r="E160" s="2">
        <f>'Data ALL'!$S161/'Data ALL'!$AC161*100</f>
        <v>40.763172154264282</v>
      </c>
      <c r="F160" s="2">
        <f>'Data ALL'!$AH161/'Data ALL'!$AR161*100</f>
        <v>63.414423261013219</v>
      </c>
      <c r="G160" s="2"/>
      <c r="H160" s="2">
        <f t="shared" si="16"/>
        <v>22.651251106748937</v>
      </c>
    </row>
    <row r="161" spans="1:9" ht="15" x14ac:dyDescent="0.25">
      <c r="A161" s="73" t="s">
        <v>34</v>
      </c>
      <c r="B161" s="26" t="str">
        <f>'Data ALL'!B169</f>
        <v>Nepal</v>
      </c>
      <c r="C161" s="3" t="str">
        <f>'Data ALL'!C162</f>
        <v>Own-account workers</v>
      </c>
      <c r="D161" s="22">
        <f>'Data ALL'!$D162/'Data ALL'!$N162*100</f>
        <v>77.018295005648653</v>
      </c>
      <c r="E161" s="2">
        <f>'Data ALL'!$S162/'Data ALL'!$AC162*100</f>
        <v>72.278821730960757</v>
      </c>
      <c r="F161" s="2">
        <f>'Data ALL'!$AH162/'Data ALL'!$AR162*100</f>
        <v>82.949105162476371</v>
      </c>
      <c r="G161" s="2"/>
      <c r="H161" s="2">
        <f t="shared" si="16"/>
        <v>10.670283431515614</v>
      </c>
    </row>
    <row r="162" spans="1:9" ht="15" x14ac:dyDescent="0.25">
      <c r="A162" s="49"/>
      <c r="B162" s="26" t="str">
        <f>'Data ALL'!B171</f>
        <v>Nauru</v>
      </c>
      <c r="C162" s="3" t="str">
        <f>'Data ALL'!C163</f>
        <v>Contributing family workers</v>
      </c>
      <c r="D162" s="2">
        <f>'Data ALL'!$D163/'Data ALL'!$N163*100</f>
        <v>100</v>
      </c>
      <c r="E162" s="2">
        <f>'Data ALL'!$S163/'Data ALL'!$AC163*100</f>
        <v>100</v>
      </c>
      <c r="F162" s="2">
        <f>'Data ALL'!$AH163/'Data ALL'!$AR163*100</f>
        <v>100</v>
      </c>
      <c r="G162" s="2"/>
      <c r="H162" s="2"/>
    </row>
    <row r="163" spans="1:9" ht="15" x14ac:dyDescent="0.25">
      <c r="A163" s="49"/>
    </row>
    <row r="164" spans="1:9" ht="15" x14ac:dyDescent="0.25">
      <c r="A164" s="49"/>
      <c r="B164" s="24" t="str">
        <f>CONCATENATE('Data ALL'!B165,", ",'Data ALL'!AX165," (",'Data ALL'!AZ165,")")</f>
        <v>Nepal, 2017 (19e)</v>
      </c>
      <c r="C164" s="3" t="str">
        <f>'Data ALL'!C165</f>
        <v>Total</v>
      </c>
      <c r="D164" s="23">
        <f>'Data ALL'!$D165/'Data ALL'!$N165*100</f>
        <v>80.810361669466005</v>
      </c>
      <c r="E164" s="2">
        <f>'Data ALL'!$S165/'Data ALL'!$AC165*100</f>
        <v>77.450900132378365</v>
      </c>
      <c r="F164" s="2">
        <f>'Data ALL'!$AH165/'Data ALL'!$AR165*100</f>
        <v>86.468766383519053</v>
      </c>
      <c r="G164" s="2"/>
      <c r="H164" s="2">
        <f t="shared" ref="H164:H167" si="17">F164-E164</f>
        <v>9.0178662511406884</v>
      </c>
      <c r="I164" s="2"/>
    </row>
    <row r="165" spans="1:9" ht="15" x14ac:dyDescent="0.25">
      <c r="A165" s="71" t="s">
        <v>25</v>
      </c>
      <c r="B165" s="26" t="e">
        <f>'Data ALL'!#REF!</f>
        <v>#REF!</v>
      </c>
      <c r="C165" s="3" t="str">
        <f>'Data ALL'!C166</f>
        <v>Employees</v>
      </c>
      <c r="D165" s="21">
        <f>'Data ALL'!$D166/'Data ALL'!$N166*100</f>
        <v>85.085901653083027</v>
      </c>
      <c r="E165" s="2">
        <f>'Data ALL'!$S166/'Data ALL'!$AC166*100</f>
        <v>84.593318318565636</v>
      </c>
      <c r="F165" s="2">
        <f>'Data ALL'!$AH166/'Data ALL'!$AR166*100</f>
        <v>86.324669096224667</v>
      </c>
      <c r="G165" s="2"/>
      <c r="H165" s="2">
        <f t="shared" si="17"/>
        <v>1.7313507776590313</v>
      </c>
      <c r="I165" s="2"/>
    </row>
    <row r="166" spans="1:9" ht="15" x14ac:dyDescent="0.25">
      <c r="A166" s="72" t="s">
        <v>26</v>
      </c>
      <c r="B166" s="26" t="e">
        <f>'Data ALL'!#REF!</f>
        <v>#REF!</v>
      </c>
      <c r="C166" s="3" t="str">
        <f>'Data ALL'!C167</f>
        <v>Employer</v>
      </c>
      <c r="D166" s="21">
        <f>'Data ALL'!$D167/'Data ALL'!$N167*100</f>
        <v>46.578654865516675</v>
      </c>
      <c r="E166" s="2">
        <f>'Data ALL'!$S167/'Data ALL'!$AC167*100</f>
        <v>40.763172154264282</v>
      </c>
      <c r="F166" s="2">
        <f>'Data ALL'!$AH167/'Data ALL'!$AR167*100</f>
        <v>63.414423261013219</v>
      </c>
      <c r="G166" s="2"/>
      <c r="H166" s="2">
        <f t="shared" si="17"/>
        <v>22.651251106748937</v>
      </c>
      <c r="I166" s="2"/>
    </row>
    <row r="167" spans="1:9" ht="15" x14ac:dyDescent="0.25">
      <c r="A167" s="73" t="s">
        <v>34</v>
      </c>
      <c r="B167" s="26" t="e">
        <f>'Data ALL'!#REF!</f>
        <v>#REF!</v>
      </c>
      <c r="C167" s="3" t="str">
        <f>'Data ALL'!C168</f>
        <v>Own-account workers</v>
      </c>
      <c r="D167" s="22">
        <f>'Data ALL'!$D168/'Data ALL'!$N168*100</f>
        <v>73.029975351643543</v>
      </c>
      <c r="E167" s="2">
        <f>'Data ALL'!$S168/'Data ALL'!$AC168*100</f>
        <v>69.274264699194433</v>
      </c>
      <c r="F167" s="2">
        <f>'Data ALL'!$AH168/'Data ALL'!$AR168*100</f>
        <v>78.402179962558989</v>
      </c>
      <c r="G167" s="2"/>
      <c r="H167" s="2">
        <f t="shared" si="17"/>
        <v>9.1279152633645566</v>
      </c>
      <c r="I167" s="2"/>
    </row>
    <row r="168" spans="1:9" ht="15" x14ac:dyDescent="0.25">
      <c r="A168" s="49"/>
      <c r="B168" s="26" t="e">
        <f>'Data ALL'!#REF!</f>
        <v>#REF!</v>
      </c>
      <c r="C168" s="3" t="str">
        <f>'Data ALL'!C169</f>
        <v>Contributing family workers</v>
      </c>
      <c r="D168" s="2">
        <f>'Data ALL'!$D169/'Data ALL'!$N169*100</f>
        <v>100</v>
      </c>
      <c r="E168" s="2">
        <f>'Data ALL'!$S169/'Data ALL'!$AC169*100</f>
        <v>100</v>
      </c>
      <c r="F168" s="2">
        <f>'Data ALL'!$AH169/'Data ALL'!$AR169*100</f>
        <v>100</v>
      </c>
      <c r="G168" s="2"/>
      <c r="H168" s="2"/>
      <c r="I168" s="2"/>
    </row>
    <row r="169" spans="1:9" ht="15" x14ac:dyDescent="0.25">
      <c r="A169" s="49"/>
      <c r="D169" s="2"/>
      <c r="E169" s="2"/>
      <c r="F169" s="2"/>
      <c r="G169" s="2"/>
      <c r="H169" s="2"/>
      <c r="I169" s="2"/>
    </row>
    <row r="170" spans="1:9" ht="15" hidden="1" x14ac:dyDescent="0.25">
      <c r="A170" s="49"/>
      <c r="B170" s="24" t="str">
        <f>CONCATENATE('Data ALL'!B171,", ",'Data ALL'!AX171," (",'Data ALL'!AZ171,")")</f>
        <v>Nauru, 2021 (13e)</v>
      </c>
      <c r="C170" s="3" t="str">
        <f>'Data ALL'!C171</f>
        <v>Total</v>
      </c>
      <c r="D170" s="23">
        <f>'Data ALL'!$D171/'Data ALL'!$N171*100</f>
        <v>47.966749045158394</v>
      </c>
      <c r="E170" s="2">
        <f>'Data ALL'!$S171/'Data ALL'!$AC171*100</f>
        <v>49.840764331210188</v>
      </c>
      <c r="F170" s="2">
        <f>'Data ALL'!$AH171/'Data ALL'!$AR171*100</f>
        <v>45.538937596699327</v>
      </c>
      <c r="G170" s="2"/>
      <c r="H170" s="2">
        <f t="shared" ref="H170:H173" si="18">F170-E170</f>
        <v>-4.3018267345108612</v>
      </c>
      <c r="I170" s="2"/>
    </row>
    <row r="171" spans="1:9" ht="15" hidden="1" x14ac:dyDescent="0.25">
      <c r="A171" s="71" t="s">
        <v>25</v>
      </c>
      <c r="B171" s="26" t="str">
        <f>'Data ALL'!B179</f>
        <v>Nauru</v>
      </c>
      <c r="C171" s="3" t="str">
        <f>'Data ALL'!C172</f>
        <v>Employees</v>
      </c>
      <c r="D171" s="21">
        <f>'Data ALL'!$D172/'Data ALL'!$N172*100</f>
        <v>47.521865889212826</v>
      </c>
      <c r="E171" s="2">
        <f>'Data ALL'!$S172/'Data ALL'!$AC172*100</f>
        <v>49.913867355727817</v>
      </c>
      <c r="F171" s="2">
        <f>'Data ALL'!$AH172/'Data ALL'!$AR172*100</f>
        <v>44.425863991081386</v>
      </c>
      <c r="G171" s="2"/>
      <c r="H171" s="2">
        <f t="shared" si="18"/>
        <v>-5.4880033646464312</v>
      </c>
      <c r="I171" s="2"/>
    </row>
    <row r="172" spans="1:9" ht="15" hidden="1" x14ac:dyDescent="0.25">
      <c r="A172" s="72" t="s">
        <v>26</v>
      </c>
      <c r="B172" s="26" t="str">
        <f>'Data ALL'!B180</f>
        <v>Nauru</v>
      </c>
      <c r="C172" s="3" t="str">
        <f>'Data ALL'!C173</f>
        <v>Employer</v>
      </c>
      <c r="D172" s="21">
        <f>'Data ALL'!$D173/'Data ALL'!$N173*100</f>
        <v>16.030534351145036</v>
      </c>
      <c r="E172" s="2">
        <f>'Data ALL'!$S173/'Data ALL'!$AC173*100</f>
        <v>16.091954022988507</v>
      </c>
      <c r="F172" s="2">
        <f>'Data ALL'!$AH173/'Data ALL'!$AR173*100</f>
        <v>15.909090909090908</v>
      </c>
      <c r="G172" s="2"/>
      <c r="H172" s="2">
        <f t="shared" si="18"/>
        <v>-0.18286311389759824</v>
      </c>
      <c r="I172" s="2"/>
    </row>
    <row r="173" spans="1:9" ht="15" hidden="1" x14ac:dyDescent="0.25">
      <c r="A173" s="73" t="s">
        <v>34</v>
      </c>
      <c r="B173" s="26" t="str">
        <f>'Data ALL'!B181</f>
        <v>Nauru</v>
      </c>
      <c r="C173" s="3" t="str">
        <f>'Data ALL'!C174</f>
        <v>Own-account workers</v>
      </c>
      <c r="D173" s="22">
        <f>'Data ALL'!$D174/'Data ALL'!$N174*100</f>
        <v>65.671641791044777</v>
      </c>
      <c r="E173" s="2">
        <f>'Data ALL'!$S174/'Data ALL'!$AC174*100</f>
        <v>65.714285714285708</v>
      </c>
      <c r="F173" s="2">
        <f>'Data ALL'!$AH174/'Data ALL'!$AR174*100</f>
        <v>65.625</v>
      </c>
      <c r="G173" s="2"/>
      <c r="H173" s="2">
        <f t="shared" si="18"/>
        <v>-8.9285714285708195E-2</v>
      </c>
      <c r="I173" s="2"/>
    </row>
    <row r="174" spans="1:9" ht="15" hidden="1" x14ac:dyDescent="0.25">
      <c r="A174" s="49"/>
      <c r="B174" s="26" t="str">
        <f>'Data ALL'!B183</f>
        <v>Pakistan</v>
      </c>
      <c r="C174" s="3" t="str">
        <f>'Data ALL'!C175</f>
        <v>Contributing family workers</v>
      </c>
      <c r="D174" s="2">
        <f>'Data ALL'!$D175/'Data ALL'!$N175*100</f>
        <v>100</v>
      </c>
      <c r="E174" s="2">
        <f>'Data ALL'!$S175/'Data ALL'!$AC175*100</f>
        <v>100</v>
      </c>
      <c r="F174" s="2">
        <f>'Data ALL'!$AH175/'Data ALL'!$AR175*100</f>
        <v>100</v>
      </c>
      <c r="G174" s="2"/>
      <c r="H174" s="2"/>
      <c r="I174" s="2"/>
    </row>
    <row r="175" spans="1:9" ht="15" hidden="1" x14ac:dyDescent="0.25">
      <c r="A175" s="49"/>
      <c r="D175" s="2"/>
      <c r="E175" s="2"/>
      <c r="F175" s="2"/>
      <c r="G175" s="2"/>
      <c r="H175" s="2"/>
      <c r="I175" s="2"/>
    </row>
    <row r="176" spans="1:9" ht="15" x14ac:dyDescent="0.25">
      <c r="A176" s="49"/>
      <c r="B176" s="24" t="str">
        <f>CONCATENATE('Data ALL'!B177,", ",'Data ALL'!AX177," (",'Data ALL'!AZ177,")")</f>
        <v>Nauru, 2021 (19e)</v>
      </c>
      <c r="C176" s="3" t="str">
        <f>'Data ALL'!C177</f>
        <v>Total</v>
      </c>
      <c r="D176" s="23">
        <f>'Data ALL'!$D177/'Data ALL'!$N177*100</f>
        <v>47.837837837837839</v>
      </c>
      <c r="E176" s="2">
        <f>'Data ALL'!$S177/'Data ALL'!$AC177*100</f>
        <v>49.640287769784173</v>
      </c>
      <c r="F176" s="2">
        <f>'Data ALL'!$AH177/'Data ALL'!$AR177*100</f>
        <v>45.51083591331269</v>
      </c>
      <c r="G176" s="2"/>
      <c r="H176" s="2">
        <f t="shared" ref="H176:H179" si="19">F176-E176</f>
        <v>-4.1294518564714835</v>
      </c>
      <c r="I176" s="2"/>
    </row>
    <row r="177" spans="1:9" ht="15" x14ac:dyDescent="0.25">
      <c r="A177" s="71" t="s">
        <v>25</v>
      </c>
      <c r="B177" s="26" t="str">
        <f>'Data ALL'!B185</f>
        <v>Pakistan</v>
      </c>
      <c r="C177" s="3" t="str">
        <f>'Data ALL'!C178</f>
        <v>Employees</v>
      </c>
      <c r="D177" s="21">
        <f>'Data ALL'!$D178/'Data ALL'!$N178*100</f>
        <v>47.521865889212826</v>
      </c>
      <c r="E177" s="2">
        <f>'Data ALL'!$S178/'Data ALL'!$AC178*100</f>
        <v>49.913867355727817</v>
      </c>
      <c r="F177" s="2">
        <f>'Data ALL'!$AH178/'Data ALL'!$AR178*100</f>
        <v>44.425863991081386</v>
      </c>
      <c r="G177" s="2"/>
      <c r="H177" s="2">
        <f t="shared" si="19"/>
        <v>-5.4880033646464312</v>
      </c>
      <c r="I177" s="2"/>
    </row>
    <row r="178" spans="1:9" ht="15" x14ac:dyDescent="0.25">
      <c r="A178" s="72" t="s">
        <v>26</v>
      </c>
      <c r="B178" s="26" t="str">
        <f>'Data ALL'!B186</f>
        <v>Pakistan</v>
      </c>
      <c r="C178" s="3" t="str">
        <f>'Data ALL'!C179</f>
        <v>Employer</v>
      </c>
      <c r="D178" s="21">
        <f>'Data ALL'!$D179/'Data ALL'!$N179*100</f>
        <v>16.030534351145036</v>
      </c>
      <c r="E178" s="2">
        <f>'Data ALL'!$S179/'Data ALL'!$AC179*100</f>
        <v>16.091954022988507</v>
      </c>
      <c r="F178" s="2">
        <f>'Data ALL'!$AH179/'Data ALL'!$AR179*100</f>
        <v>15.909090909090908</v>
      </c>
      <c r="G178" s="2"/>
      <c r="H178" s="2">
        <f t="shared" si="19"/>
        <v>-0.18286311389759824</v>
      </c>
      <c r="I178" s="2"/>
    </row>
    <row r="179" spans="1:9" ht="15" x14ac:dyDescent="0.25">
      <c r="A179" s="73" t="s">
        <v>34</v>
      </c>
      <c r="B179" s="26" t="str">
        <f>'Data ALL'!B187</f>
        <v>Pakistan</v>
      </c>
      <c r="C179" s="3" t="str">
        <f>'Data ALL'!C180</f>
        <v>Own-account workers</v>
      </c>
      <c r="D179" s="22">
        <f>'Data ALL'!$D180/'Data ALL'!$N180*100</f>
        <v>62.601626016260155</v>
      </c>
      <c r="E179" s="2">
        <f>'Data ALL'!$S180/'Data ALL'!$AC180*100</f>
        <v>60</v>
      </c>
      <c r="F179" s="2">
        <f>'Data ALL'!$AH180/'Data ALL'!$AR180*100</f>
        <v>65.079365079365076</v>
      </c>
      <c r="G179" s="2"/>
      <c r="H179" s="2">
        <f t="shared" si="19"/>
        <v>5.0793650793650755</v>
      </c>
      <c r="I179" s="2"/>
    </row>
    <row r="180" spans="1:9" ht="15" x14ac:dyDescent="0.25">
      <c r="A180" s="49"/>
      <c r="B180" s="26" t="e">
        <f>'Data ALL'!#REF!</f>
        <v>#REF!</v>
      </c>
      <c r="C180" s="3" t="str">
        <f>'Data ALL'!C181</f>
        <v>Contributing family workers</v>
      </c>
      <c r="D180" s="2">
        <f>'Data ALL'!$D181/'Data ALL'!$N181*100</f>
        <v>100</v>
      </c>
      <c r="E180" s="2">
        <f>'Data ALL'!$S181/'Data ALL'!$AC181*100</f>
        <v>100</v>
      </c>
      <c r="F180" s="2">
        <f>'Data ALL'!$AH181/'Data ALL'!$AR181*100</f>
        <v>100</v>
      </c>
      <c r="G180" s="2"/>
      <c r="H180" s="2"/>
      <c r="I180" s="2"/>
    </row>
    <row r="181" spans="1:9" ht="15" x14ac:dyDescent="0.25">
      <c r="A181" s="49"/>
      <c r="D181" s="2"/>
      <c r="E181" s="2"/>
      <c r="F181" s="2"/>
      <c r="G181" s="2"/>
      <c r="H181" s="2"/>
      <c r="I181" s="2"/>
    </row>
    <row r="182" spans="1:9" ht="15" x14ac:dyDescent="0.25">
      <c r="A182" s="49"/>
      <c r="B182" s="24" t="str">
        <f>CONCATENATE('Data ALL'!B183,", ",'Data ALL'!AX183," (",'Data ALL'!AZ183,")")</f>
        <v>Pakistan, 2021 (13e)</v>
      </c>
      <c r="C182" s="3" t="str">
        <f>'Data ALL'!C183</f>
        <v>Total</v>
      </c>
      <c r="D182" s="23">
        <f>'Data ALL'!$D183/'Data ALL'!$N183*100</f>
        <v>84.265214444632747</v>
      </c>
      <c r="E182" s="2">
        <f>'Data ALL'!$S183/'Data ALL'!$AC183*100</f>
        <v>82.110706125375557</v>
      </c>
      <c r="F182" s="2">
        <f>'Data ALL'!$AH183/'Data ALL'!$AR183*100</f>
        <v>91.706345468236833</v>
      </c>
      <c r="G182" s="2"/>
      <c r="H182" s="2">
        <f t="shared" ref="H182:H185" si="20">F182-E182</f>
        <v>9.5956393428612756</v>
      </c>
      <c r="I182" s="2"/>
    </row>
    <row r="183" spans="1:9" ht="15" x14ac:dyDescent="0.25">
      <c r="A183" s="71" t="s">
        <v>25</v>
      </c>
      <c r="B183" s="26" t="e">
        <f>'Data ALL'!#REF!</f>
        <v>#REF!</v>
      </c>
      <c r="C183" s="3" t="str">
        <f>'Data ALL'!C184</f>
        <v>Employees</v>
      </c>
      <c r="D183" s="21">
        <f>'Data ALL'!$D184/'Data ALL'!$N184*100</f>
        <v>74.519422278045084</v>
      </c>
      <c r="E183" s="2">
        <f>'Data ALL'!$S184/'Data ALL'!$AC184*100</f>
        <v>75.336850516376117</v>
      </c>
      <c r="F183" s="2">
        <f>'Data ALL'!$AH184/'Data ALL'!$AR184*100</f>
        <v>69.272491985747749</v>
      </c>
      <c r="G183" s="2"/>
      <c r="H183" s="2">
        <f t="shared" si="20"/>
        <v>-6.0643585306283683</v>
      </c>
      <c r="I183" s="2"/>
    </row>
    <row r="184" spans="1:9" ht="15" x14ac:dyDescent="0.25">
      <c r="A184" s="72" t="s">
        <v>26</v>
      </c>
      <c r="B184" s="26" t="e">
        <f>'Data ALL'!#REF!</f>
        <v>#REF!</v>
      </c>
      <c r="C184" s="3" t="str">
        <f>'Data ALL'!C185</f>
        <v>Employer</v>
      </c>
      <c r="D184" s="21">
        <f>'Data ALL'!$D185/'Data ALL'!$N185*100</f>
        <v>26.849366916299704</v>
      </c>
      <c r="E184" s="2">
        <f>'Data ALL'!$S185/'Data ALL'!$AC185*100</f>
        <v>27.021495174953547</v>
      </c>
      <c r="F184" s="2">
        <f>'Data ALL'!$AH185/'Data ALL'!$AR185*100</f>
        <v>14.991877465769321</v>
      </c>
      <c r="G184" s="2"/>
      <c r="H184" s="2">
        <f t="shared" si="20"/>
        <v>-12.029617709184226</v>
      </c>
      <c r="I184" s="2"/>
    </row>
    <row r="185" spans="1:9" ht="15" x14ac:dyDescent="0.25">
      <c r="A185" s="73" t="s">
        <v>34</v>
      </c>
      <c r="B185" s="26" t="e">
        <f>'Data ALL'!#REF!</f>
        <v>#REF!</v>
      </c>
      <c r="C185" s="3" t="str">
        <f>'Data ALL'!C186</f>
        <v>Own-account workers</v>
      </c>
      <c r="D185" s="22">
        <f>'Data ALL'!$D186/'Data ALL'!$N186*100</f>
        <v>89.150729740438805</v>
      </c>
      <c r="E185" s="2">
        <f>'Data ALL'!$S186/'Data ALL'!$AC186*100</f>
        <v>87.947998953153402</v>
      </c>
      <c r="F185" s="2">
        <f>'Data ALL'!$AH186/'Data ALL'!$AR186*100</f>
        <v>97.822220758171724</v>
      </c>
      <c r="G185" s="2"/>
      <c r="H185" s="2">
        <f t="shared" si="20"/>
        <v>9.8742218050183226</v>
      </c>
      <c r="I185" s="2"/>
    </row>
    <row r="186" spans="1:9" ht="15" x14ac:dyDescent="0.25">
      <c r="A186" s="49"/>
      <c r="B186" s="26" t="e">
        <f>'Data ALL'!#REF!</f>
        <v>#REF!</v>
      </c>
      <c r="C186" s="3" t="str">
        <f>'Data ALL'!C187</f>
        <v>Contributing family workers</v>
      </c>
      <c r="D186" s="2">
        <f>'Data ALL'!$D187/'Data ALL'!$N187*100</f>
        <v>100</v>
      </c>
      <c r="E186" s="2">
        <f>'Data ALL'!$S187/'Data ALL'!$AC187*100</f>
        <v>100</v>
      </c>
      <c r="F186" s="2">
        <f>'Data ALL'!$AH187/'Data ALL'!$AR187*100</f>
        <v>100</v>
      </c>
      <c r="G186" s="2"/>
      <c r="H186" s="2"/>
      <c r="I186" s="2"/>
    </row>
    <row r="187" spans="1:9" ht="15" x14ac:dyDescent="0.25">
      <c r="A187" s="49"/>
      <c r="D187" s="2"/>
      <c r="E187" s="2"/>
      <c r="F187" s="2"/>
      <c r="G187" s="2"/>
      <c r="H187" s="2"/>
      <c r="I187" s="2"/>
    </row>
    <row r="188" spans="1:9" ht="15" x14ac:dyDescent="0.25">
      <c r="A188" s="49"/>
      <c r="B188" s="24" t="str">
        <f>CONCATENATE('Data ALL'!B189,", ",'Data ALL'!AX189," (",'Data ALL'!AZ189,")")</f>
        <v>Sri Lanka, 2022 (13e)</v>
      </c>
      <c r="C188" s="3" t="str">
        <f>'Data ALL'!C189</f>
        <v>Total</v>
      </c>
      <c r="D188" s="23">
        <f>'Data ALL'!$D189/'Data ALL'!$N189*100</f>
        <v>67.037964311782019</v>
      </c>
      <c r="E188" s="2">
        <f>'Data ALL'!$S189/'Data ALL'!$AC189*100</f>
        <v>71.20604618749843</v>
      </c>
      <c r="F188" s="2">
        <f>'Data ALL'!$AH189/'Data ALL'!$AR189*100</f>
        <v>58.962616168775597</v>
      </c>
      <c r="G188" s="2"/>
      <c r="H188" s="2">
        <f t="shared" ref="H188:H191" si="21">F188-E188</f>
        <v>-12.243430018722833</v>
      </c>
    </row>
    <row r="189" spans="1:9" ht="15" x14ac:dyDescent="0.25">
      <c r="A189" s="71" t="s">
        <v>25</v>
      </c>
      <c r="B189" s="26" t="e">
        <f>'Data ALL'!#REF!</f>
        <v>#REF!</v>
      </c>
      <c r="C189" s="3" t="str">
        <f>'Data ALL'!C190</f>
        <v>Employees</v>
      </c>
      <c r="D189" s="21">
        <f>'Data ALL'!$D190/'Data ALL'!$N190*100</f>
        <v>50.202932266029386</v>
      </c>
      <c r="E189" s="2">
        <f>'Data ALL'!$S190/'Data ALL'!$AC190*100</f>
        <v>58.476272678127927</v>
      </c>
      <c r="F189" s="2">
        <f>'Data ALL'!$AH190/'Data ALL'!$AR190*100</f>
        <v>34.982583837801478</v>
      </c>
      <c r="G189" s="2"/>
      <c r="H189" s="2">
        <f t="shared" si="21"/>
        <v>-23.493688840326449</v>
      </c>
    </row>
    <row r="190" spans="1:9" ht="15" x14ac:dyDescent="0.25">
      <c r="A190" s="72" t="s">
        <v>26</v>
      </c>
      <c r="B190" s="26" t="e">
        <f>'Data ALL'!#REF!</f>
        <v>#REF!</v>
      </c>
      <c r="C190" s="3" t="str">
        <f>'Data ALL'!C191</f>
        <v>Employer</v>
      </c>
      <c r="D190" s="21">
        <f>'Data ALL'!$D191/'Data ALL'!$N191*100</f>
        <v>50.548437955710732</v>
      </c>
      <c r="E190" s="2">
        <f>'Data ALL'!$S191/'Data ALL'!$AC191*100</f>
        <v>48.76848475518824</v>
      </c>
      <c r="F190" s="2">
        <f>'Data ALL'!$AH191/'Data ALL'!$AR191*100</f>
        <v>63.437489114153344</v>
      </c>
      <c r="G190" s="2"/>
      <c r="H190" s="2">
        <f t="shared" si="21"/>
        <v>14.669004358965104</v>
      </c>
    </row>
    <row r="191" spans="1:9" ht="15" x14ac:dyDescent="0.25">
      <c r="A191" s="73" t="s">
        <v>34</v>
      </c>
      <c r="B191" s="26" t="e">
        <f>'Data ALL'!#REF!</f>
        <v>#REF!</v>
      </c>
      <c r="C191" s="3" t="str">
        <f>'Data ALL'!C192</f>
        <v>Own-account workers</v>
      </c>
      <c r="D191" s="22">
        <f>'Data ALL'!$D192/'Data ALL'!$N192*100</f>
        <v>92.074207292982322</v>
      </c>
      <c r="E191" s="2">
        <f>'Data ALL'!$S192/'Data ALL'!$AC192*100</f>
        <v>91.544743288769538</v>
      </c>
      <c r="F191" s="2">
        <f>'Data ALL'!$AH192/'Data ALL'!$AR192*100</f>
        <v>93.577898164341875</v>
      </c>
      <c r="G191" s="2"/>
      <c r="H191" s="2">
        <f t="shared" si="21"/>
        <v>2.0331548755723361</v>
      </c>
    </row>
    <row r="192" spans="1:9" ht="15" x14ac:dyDescent="0.25">
      <c r="A192" s="49"/>
      <c r="B192" s="26" t="e">
        <f>'Data ALL'!#REF!</f>
        <v>#REF!</v>
      </c>
      <c r="C192" s="3" t="str">
        <f>'Data ALL'!C193</f>
        <v>Contributing family workers</v>
      </c>
      <c r="D192" s="2">
        <f>'Data ALL'!$D193/'Data ALL'!$N193*100</f>
        <v>100</v>
      </c>
      <c r="E192" s="2">
        <f>'Data ALL'!$S193/'Data ALL'!$AC193*100</f>
        <v>100</v>
      </c>
      <c r="F192" s="2">
        <f>'Data ALL'!$AH193/'Data ALL'!$AR193*100</f>
        <v>100</v>
      </c>
      <c r="G192" s="2"/>
      <c r="H192" s="2"/>
    </row>
    <row r="193" spans="1:9" ht="15" x14ac:dyDescent="0.25">
      <c r="A193" s="49"/>
      <c r="H193" s="2"/>
    </row>
    <row r="194" spans="1:9" ht="15" x14ac:dyDescent="0.25">
      <c r="A194" s="49"/>
      <c r="B194" s="24" t="str">
        <f>CONCATENATE('Data ALL'!B195,", ",'Data ALL'!AX195," (",'Data ALL'!AZ195,")")</f>
        <v>Thailand, 2018 (13e)</v>
      </c>
      <c r="C194" s="3" t="str">
        <f>'Data ALL'!C195</f>
        <v>Total</v>
      </c>
      <c r="D194" s="23">
        <f>'Data ALL'!$D195/'Data ALL'!$N195*100</f>
        <v>64.982502817679233</v>
      </c>
      <c r="E194" s="2">
        <f>'Data ALL'!$S195/'Data ALL'!$AC195*100</f>
        <v>64.497851087130215</v>
      </c>
      <c r="F194" s="2">
        <f>'Data ALL'!$AH195/'Data ALL'!$AR195*100</f>
        <v>65.562764673185683</v>
      </c>
      <c r="G194" s="2"/>
      <c r="H194" s="2">
        <f t="shared" ref="H194:H197" si="22">F194-E194</f>
        <v>1.0649135860554679</v>
      </c>
    </row>
    <row r="195" spans="1:9" ht="15" x14ac:dyDescent="0.25">
      <c r="A195" s="71" t="s">
        <v>25</v>
      </c>
      <c r="B195" s="26" t="e">
        <f>'Data ALL'!#REF!</f>
        <v>#REF!</v>
      </c>
      <c r="C195" s="3" t="str">
        <f>'Data ALL'!C196</f>
        <v>Employees</v>
      </c>
      <c r="D195" s="21">
        <f>'Data ALL'!$D196/'Data ALL'!$N196*100</f>
        <v>45.998187770469585</v>
      </c>
      <c r="E195" s="2">
        <f>'Data ALL'!$S196/'Data ALL'!$AC196*100</f>
        <v>48.73446464653793</v>
      </c>
      <c r="F195" s="2">
        <f>'Data ALL'!$AH196/'Data ALL'!$AR196*100</f>
        <v>42.697831601524939</v>
      </c>
      <c r="G195" s="2"/>
      <c r="H195" s="2">
        <f t="shared" si="22"/>
        <v>-6.0366330450129908</v>
      </c>
    </row>
    <row r="196" spans="1:9" ht="15" x14ac:dyDescent="0.25">
      <c r="A196" s="72" t="s">
        <v>26</v>
      </c>
      <c r="B196" s="26" t="e">
        <f>'Data ALL'!#REF!</f>
        <v>#REF!</v>
      </c>
      <c r="C196" s="3" t="str">
        <f>'Data ALL'!C197</f>
        <v>Employer</v>
      </c>
      <c r="D196" s="21">
        <f>'Data ALL'!$D197/'Data ALL'!$N197*100</f>
        <v>32.689181534012789</v>
      </c>
      <c r="E196" s="2">
        <f>'Data ALL'!$S197/'Data ALL'!$AC197*100</f>
        <v>32.751376641210008</v>
      </c>
      <c r="F196" s="2">
        <f>'Data ALL'!$AH197/'Data ALL'!$AR197*100</f>
        <v>32.481389682938463</v>
      </c>
      <c r="G196" s="2"/>
      <c r="H196" s="2">
        <f t="shared" si="22"/>
        <v>-0.26998695827154506</v>
      </c>
    </row>
    <row r="197" spans="1:9" ht="15" x14ac:dyDescent="0.25">
      <c r="A197" s="73" t="s">
        <v>34</v>
      </c>
      <c r="B197" s="26" t="e">
        <f>'Data ALL'!#REF!</f>
        <v>#REF!</v>
      </c>
      <c r="C197" s="3" t="str">
        <f>'Data ALL'!C198</f>
        <v>Own-account workers</v>
      </c>
      <c r="D197" s="22">
        <f>'Data ALL'!$D198/'Data ALL'!$N198*100</f>
        <v>76.098062684347539</v>
      </c>
      <c r="E197" s="2">
        <f>'Data ALL'!$S198/'Data ALL'!$AC198*100</f>
        <v>76.237192070322592</v>
      </c>
      <c r="F197" s="2">
        <f>'Data ALL'!$AH198/'Data ALL'!$AR198*100</f>
        <v>75.874084596324138</v>
      </c>
      <c r="G197" s="2"/>
      <c r="H197" s="2">
        <f t="shared" si="22"/>
        <v>-0.36310747399845411</v>
      </c>
    </row>
    <row r="198" spans="1:9" ht="15" x14ac:dyDescent="0.25">
      <c r="A198" s="49"/>
      <c r="B198" s="26" t="e">
        <f>'Data ALL'!#REF!</f>
        <v>#REF!</v>
      </c>
      <c r="C198" s="3" t="str">
        <f>'Data ALL'!C199</f>
        <v>Contributing family workers</v>
      </c>
      <c r="D198" s="2">
        <f>'Data ALL'!$D199/'Data ALL'!$N199*100</f>
        <v>100</v>
      </c>
      <c r="E198" s="2">
        <f>'Data ALL'!$S199/'Data ALL'!$AC199*100</f>
        <v>100</v>
      </c>
      <c r="F198" s="2">
        <f>'Data ALL'!$AH199/'Data ALL'!$AR199*100</f>
        <v>100</v>
      </c>
      <c r="G198" s="2"/>
      <c r="H198" s="2"/>
    </row>
    <row r="199" spans="1:9" ht="15" x14ac:dyDescent="0.25">
      <c r="A199" s="49"/>
      <c r="H199" s="2"/>
    </row>
    <row r="200" spans="1:9" ht="15" hidden="1" x14ac:dyDescent="0.25">
      <c r="A200" s="49"/>
      <c r="B200" s="24" t="str">
        <f>CONCATENATE('Data ALL'!B201,", ",'Data ALL'!AX201," (",'Data ALL'!AZ201,")")</f>
        <v>Timor Leste, 2021 (13e)</v>
      </c>
      <c r="C200" s="3" t="str">
        <f>'Data ALL'!C201</f>
        <v>Total</v>
      </c>
      <c r="D200" s="23">
        <f>'Data ALL'!$D201/'Data ALL'!$N201*100</f>
        <v>80.586036416254672</v>
      </c>
      <c r="E200" s="2">
        <f>'Data ALL'!$S201/'Data ALL'!$AC201*100</f>
        <v>78.591397980735195</v>
      </c>
      <c r="F200" s="2">
        <f>'Data ALL'!$AH201/'Data ALL'!$AR201*100</f>
        <v>83.560770890420315</v>
      </c>
      <c r="G200" s="2"/>
      <c r="H200" s="2">
        <f t="shared" ref="H200:H203" si="23">F200-E200</f>
        <v>4.96937290968512</v>
      </c>
    </row>
    <row r="201" spans="1:9" ht="15" hidden="1" x14ac:dyDescent="0.25">
      <c r="A201" s="71" t="s">
        <v>25</v>
      </c>
      <c r="B201" s="26" t="str">
        <f>'Data ALL'!B209</f>
        <v>Timor Leste</v>
      </c>
      <c r="C201" s="3" t="str">
        <f>'Data ALL'!C202</f>
        <v>Employees</v>
      </c>
      <c r="D201" s="21">
        <f>'Data ALL'!$D202/'Data ALL'!$N202*100</f>
        <v>58.885655400564339</v>
      </c>
      <c r="E201" s="2">
        <f>'Data ALL'!$S202/'Data ALL'!$AC202*100</f>
        <v>61.374968761528478</v>
      </c>
      <c r="F201" s="2">
        <f>'Data ALL'!$AH202/'Data ALL'!$AR202*100</f>
        <v>51.678037350975124</v>
      </c>
      <c r="G201" s="2"/>
      <c r="H201" s="2">
        <f t="shared" si="23"/>
        <v>-9.6969314105533542</v>
      </c>
    </row>
    <row r="202" spans="1:9" ht="15" hidden="1" x14ac:dyDescent="0.25">
      <c r="A202" s="72" t="s">
        <v>26</v>
      </c>
      <c r="B202" s="26" t="str">
        <f>'Data ALL'!B210</f>
        <v>Timor Leste</v>
      </c>
      <c r="C202" s="3" t="str">
        <f>'Data ALL'!C203</f>
        <v>Employer</v>
      </c>
      <c r="D202" s="21">
        <f>'Data ALL'!$D203/'Data ALL'!$N203*100</f>
        <v>63.15996847911741</v>
      </c>
      <c r="E202" s="2">
        <f>'Data ALL'!$S203/'Data ALL'!$AC203*100</f>
        <v>61.998958875585629</v>
      </c>
      <c r="F202" s="2">
        <f>'Data ALL'!$AH203/'Data ALL'!$AR203*100</f>
        <v>66.828478964401299</v>
      </c>
      <c r="G202" s="2"/>
      <c r="H202" s="2">
        <f t="shared" si="23"/>
        <v>4.82952008881567</v>
      </c>
    </row>
    <row r="203" spans="1:9" ht="15" hidden="1" x14ac:dyDescent="0.25">
      <c r="A203" s="73" t="s">
        <v>34</v>
      </c>
      <c r="B203" s="26" t="str">
        <f>'Data ALL'!B211</f>
        <v>Timor Leste</v>
      </c>
      <c r="C203" s="3" t="str">
        <f>'Data ALL'!C204</f>
        <v>Own-account workers</v>
      </c>
      <c r="D203" s="22">
        <f>'Data ALL'!$D204/'Data ALL'!$N204*100</f>
        <v>95.326797118395973</v>
      </c>
      <c r="E203" s="2">
        <f>'Data ALL'!$S204/'Data ALL'!$AC204*100</f>
        <v>96.848142326856831</v>
      </c>
      <c r="F203" s="2">
        <f>'Data ALL'!$AH204/'Data ALL'!$AR204*100</f>
        <v>93.870725110823045</v>
      </c>
      <c r="G203" s="2"/>
      <c r="H203" s="2">
        <f t="shared" si="23"/>
        <v>-2.9774172160337855</v>
      </c>
    </row>
    <row r="204" spans="1:9" ht="15" hidden="1" x14ac:dyDescent="0.25">
      <c r="A204" s="49"/>
      <c r="B204" s="26" t="str">
        <f>'Data ALL'!B213</f>
        <v>Tonga</v>
      </c>
      <c r="C204" s="3" t="str">
        <f>'Data ALL'!C205</f>
        <v>Contributing family workers</v>
      </c>
      <c r="D204" s="2">
        <f>'Data ALL'!$D205/'Data ALL'!$N205*100</f>
        <v>100</v>
      </c>
      <c r="E204" s="2">
        <f>'Data ALL'!$S205/'Data ALL'!$AC205*100</f>
        <v>100</v>
      </c>
      <c r="F204" s="2">
        <f>'Data ALL'!$AH205/'Data ALL'!$AR205*100</f>
        <v>100</v>
      </c>
      <c r="G204" s="2"/>
      <c r="H204" s="2"/>
    </row>
    <row r="205" spans="1:9" ht="15" hidden="1" x14ac:dyDescent="0.25">
      <c r="A205" s="49"/>
    </row>
    <row r="206" spans="1:9" ht="15" x14ac:dyDescent="0.25">
      <c r="A206" s="49"/>
      <c r="B206" s="24" t="str">
        <f>CONCATENATE('Data ALL'!B207,", ",'Data ALL'!AX207," (",'Data ALL'!AZ207,")")</f>
        <v>Timor Leste, 2021 (19e)</v>
      </c>
      <c r="C206" s="3" t="str">
        <f>'Data ALL'!C207</f>
        <v>Total</v>
      </c>
      <c r="D206" s="23">
        <f>'Data ALL'!$D207/'Data ALL'!$N207*100</f>
        <v>77.324330783938805</v>
      </c>
      <c r="E206" s="2">
        <f>'Data ALL'!$S207/'Data ALL'!$AC207*100</f>
        <v>75.309406811877849</v>
      </c>
      <c r="F206" s="2">
        <f>'Data ALL'!$AH207/'Data ALL'!$AR207*100</f>
        <v>80.426629668971799</v>
      </c>
      <c r="G206" s="2"/>
      <c r="H206" s="2">
        <f t="shared" ref="H206:H209" si="24">F206-E206</f>
        <v>5.1172228570939495</v>
      </c>
      <c r="I206" s="2"/>
    </row>
    <row r="207" spans="1:9" ht="15" x14ac:dyDescent="0.25">
      <c r="A207" s="71" t="s">
        <v>25</v>
      </c>
      <c r="B207" s="26" t="e">
        <f>'Data ALL'!#REF!</f>
        <v>#REF!</v>
      </c>
      <c r="C207" s="3" t="str">
        <f>'Data ALL'!C208</f>
        <v>Employees</v>
      </c>
      <c r="D207" s="21">
        <f>'Data ALL'!$D208/'Data ALL'!$N208*100</f>
        <v>58.885655400564339</v>
      </c>
      <c r="E207" s="2">
        <f>'Data ALL'!$S208/'Data ALL'!$AC208*100</f>
        <v>61.374968761528478</v>
      </c>
      <c r="F207" s="2">
        <f>'Data ALL'!$AH208/'Data ALL'!$AR208*100</f>
        <v>51.678037350975124</v>
      </c>
      <c r="G207" s="2"/>
      <c r="H207" s="2">
        <f t="shared" si="24"/>
        <v>-9.6969314105533542</v>
      </c>
      <c r="I207" s="2"/>
    </row>
    <row r="208" spans="1:9" ht="15" x14ac:dyDescent="0.25">
      <c r="A208" s="72" t="s">
        <v>26</v>
      </c>
      <c r="B208" s="26" t="e">
        <f>'Data ALL'!#REF!</f>
        <v>#REF!</v>
      </c>
      <c r="C208" s="3" t="str">
        <f>'Data ALL'!C209</f>
        <v>Employer</v>
      </c>
      <c r="D208" s="21">
        <f>'Data ALL'!$D209/'Data ALL'!$N209*100</f>
        <v>63.15996847911741</v>
      </c>
      <c r="E208" s="2">
        <f>'Data ALL'!$S209/'Data ALL'!$AC209*100</f>
        <v>61.998958875585629</v>
      </c>
      <c r="F208" s="2">
        <f>'Data ALL'!$AH209/'Data ALL'!$AR209*100</f>
        <v>66.828478964401299</v>
      </c>
      <c r="G208" s="2"/>
      <c r="H208" s="2">
        <f t="shared" si="24"/>
        <v>4.82952008881567</v>
      </c>
      <c r="I208" s="2"/>
    </row>
    <row r="209" spans="1:9" ht="15" x14ac:dyDescent="0.25">
      <c r="A209" s="73" t="s">
        <v>34</v>
      </c>
      <c r="B209" s="26" t="e">
        <f>'Data ALL'!#REF!</f>
        <v>#REF!</v>
      </c>
      <c r="C209" s="3" t="str">
        <f>'Data ALL'!C210</f>
        <v>Own-account workers</v>
      </c>
      <c r="D209" s="22">
        <f>'Data ALL'!$D210/'Data ALL'!$N210*100</f>
        <v>93.108396541536536</v>
      </c>
      <c r="E209" s="2">
        <f>'Data ALL'!$S210/'Data ALL'!$AC210*100</f>
        <v>95.043386799894819</v>
      </c>
      <c r="F209" s="2">
        <f>'Data ALL'!$AH210/'Data ALL'!$AR210*100</f>
        <v>91.469363209123102</v>
      </c>
      <c r="G209" s="2"/>
      <c r="H209" s="2">
        <f t="shared" si="24"/>
        <v>-3.5740235907717164</v>
      </c>
      <c r="I209" s="2"/>
    </row>
    <row r="210" spans="1:9" ht="15" x14ac:dyDescent="0.25">
      <c r="A210" s="49"/>
      <c r="B210" s="26" t="e">
        <f>'Data ALL'!#REF!</f>
        <v>#REF!</v>
      </c>
      <c r="C210" s="3" t="str">
        <f>'Data ALL'!C211</f>
        <v>Contributing family workers</v>
      </c>
      <c r="D210" s="2">
        <f>'Data ALL'!$D211/'Data ALL'!$N211*100</f>
        <v>100</v>
      </c>
      <c r="E210" s="2">
        <f>'Data ALL'!$S211/'Data ALL'!$AC211*100</f>
        <v>100</v>
      </c>
      <c r="F210" s="2">
        <f>'Data ALL'!$AH211/'Data ALL'!$AR211*100</f>
        <v>100</v>
      </c>
      <c r="G210" s="2"/>
      <c r="H210" s="2"/>
      <c r="I210" s="2"/>
    </row>
    <row r="211" spans="1:9" ht="15" x14ac:dyDescent="0.25">
      <c r="A211" s="49"/>
      <c r="D211" s="2"/>
      <c r="E211" s="2"/>
      <c r="F211" s="2"/>
      <c r="G211" s="2"/>
      <c r="H211" s="2"/>
      <c r="I211" s="2"/>
    </row>
    <row r="212" spans="1:9" ht="15" hidden="1" x14ac:dyDescent="0.25">
      <c r="A212" s="49"/>
      <c r="B212" s="24" t="str">
        <f>CONCATENATE('Data ALL'!B213,", ",'Data ALL'!AX213," (",'Data ALL'!AZ213,")")</f>
        <v>Tonga, 2018 (13e)</v>
      </c>
      <c r="C212" s="3" t="str">
        <f>'Data ALL'!C213</f>
        <v>Total</v>
      </c>
      <c r="D212" s="23">
        <f>'Data ALL'!$D213/'Data ALL'!$N213*100</f>
        <v>80.964711550042153</v>
      </c>
      <c r="E212" s="2">
        <f>'Data ALL'!$S213/'Data ALL'!$AC213*100</f>
        <v>82.919351486177504</v>
      </c>
      <c r="F212" s="2">
        <f>'Data ALL'!$AH213/'Data ALL'!$AR213*100</f>
        <v>78.273319493163427</v>
      </c>
      <c r="G212" s="2"/>
      <c r="H212" s="2">
        <f t="shared" ref="H212:H215" si="25">F212-E212</f>
        <v>-4.646031993014077</v>
      </c>
      <c r="I212" s="2"/>
    </row>
    <row r="213" spans="1:9" ht="15" hidden="1" x14ac:dyDescent="0.25">
      <c r="A213" s="71" t="s">
        <v>25</v>
      </c>
      <c r="B213" s="26" t="str">
        <f>'Data ALL'!B221</f>
        <v>Tonga</v>
      </c>
      <c r="C213" s="3" t="str">
        <f>'Data ALL'!C214</f>
        <v>Employees</v>
      </c>
      <c r="D213" s="21">
        <f>'Data ALL'!$D214/'Data ALL'!$N214*100</f>
        <v>65.931663439315386</v>
      </c>
      <c r="E213" s="2">
        <f>'Data ALL'!$S214/'Data ALL'!$AC214*100</f>
        <v>69.009046917736171</v>
      </c>
      <c r="F213" s="2">
        <f>'Data ALL'!$AH214/'Data ALL'!$AR214*100</f>
        <v>61.433184683992003</v>
      </c>
      <c r="G213" s="2"/>
      <c r="H213" s="2">
        <f t="shared" si="25"/>
        <v>-7.5758622337441679</v>
      </c>
      <c r="I213" s="2"/>
    </row>
    <row r="214" spans="1:9" ht="15" hidden="1" x14ac:dyDescent="0.25">
      <c r="A214" s="72" t="s">
        <v>26</v>
      </c>
      <c r="B214" s="26" t="str">
        <f>'Data ALL'!B222</f>
        <v>Tonga</v>
      </c>
      <c r="C214" s="3" t="str">
        <f>'Data ALL'!C215</f>
        <v>Employer</v>
      </c>
      <c r="D214" s="21">
        <f>'Data ALL'!$D215/'Data ALL'!$N215*100</f>
        <v>85.639800130349769</v>
      </c>
      <c r="E214" s="2">
        <f>'Data ALL'!$S215/'Data ALL'!$AC215*100</f>
        <v>88.240574506283664</v>
      </c>
      <c r="F214" s="2">
        <f>'Data ALL'!$AH215/'Data ALL'!$AR215*100</f>
        <v>83.207070707070713</v>
      </c>
      <c r="G214" s="2"/>
      <c r="H214" s="2">
        <f t="shared" si="25"/>
        <v>-5.0335037992129514</v>
      </c>
      <c r="I214" s="2"/>
    </row>
    <row r="215" spans="1:9" ht="15" hidden="1" x14ac:dyDescent="0.25">
      <c r="A215" s="73" t="s">
        <v>34</v>
      </c>
      <c r="B215" s="26" t="str">
        <f>'Data ALL'!B223</f>
        <v>Tonga</v>
      </c>
      <c r="C215" s="3" t="str">
        <f>'Data ALL'!C216</f>
        <v>Own-account workers</v>
      </c>
      <c r="D215" s="22">
        <f>'Data ALL'!$D216/'Data ALL'!$N216*100</f>
        <v>98.134294727354671</v>
      </c>
      <c r="E215" s="2">
        <f>'Data ALL'!$S216/'Data ALL'!$AC216*100</f>
        <v>98.834636377046763</v>
      </c>
      <c r="F215" s="2">
        <f>'Data ALL'!$AH216/'Data ALL'!$AR216*100</f>
        <v>97.034291010194636</v>
      </c>
      <c r="G215" s="2"/>
      <c r="H215" s="2">
        <f t="shared" si="25"/>
        <v>-1.8003453668521274</v>
      </c>
      <c r="I215" s="2"/>
    </row>
    <row r="216" spans="1:9" ht="15" hidden="1" x14ac:dyDescent="0.25">
      <c r="A216" s="49"/>
      <c r="B216" s="26" t="str">
        <f>'Data ALL'!B225</f>
        <v>Tuvalu</v>
      </c>
      <c r="C216" s="3" t="str">
        <f>'Data ALL'!C217</f>
        <v>Contributing family workers</v>
      </c>
      <c r="D216" s="2">
        <f>'Data ALL'!$D217/'Data ALL'!$N217*100</f>
        <v>100</v>
      </c>
      <c r="E216" s="2">
        <f>'Data ALL'!$S217/'Data ALL'!$AC217*100</f>
        <v>100</v>
      </c>
      <c r="F216" s="2">
        <f>'Data ALL'!$AH217/'Data ALL'!$AR217*100</f>
        <v>100</v>
      </c>
      <c r="G216" s="2"/>
      <c r="H216" s="2"/>
      <c r="I216" s="2"/>
    </row>
    <row r="217" spans="1:9" ht="15" hidden="1" x14ac:dyDescent="0.25">
      <c r="A217" s="49"/>
      <c r="D217" s="2"/>
      <c r="E217" s="2"/>
      <c r="F217" s="2"/>
      <c r="G217" s="2"/>
      <c r="H217" s="2"/>
      <c r="I217" s="2"/>
    </row>
    <row r="218" spans="1:9" ht="15" x14ac:dyDescent="0.25">
      <c r="A218" s="49"/>
      <c r="B218" s="24" t="str">
        <f>CONCATENATE('Data ALL'!B219,", ",'Data ALL'!AX219," (",'Data ALL'!AZ219,")")</f>
        <v>Tonga, 2018 (19e)</v>
      </c>
      <c r="C218" s="3" t="str">
        <f>'Data ALL'!C219</f>
        <v>Total</v>
      </c>
      <c r="D218" s="23">
        <f>'Data ALL'!$D219/'Data ALL'!$N219*100</f>
        <v>77.329085255844305</v>
      </c>
      <c r="E218" s="2">
        <f>'Data ALL'!$S219/'Data ALL'!$AC219*100</f>
        <v>78.423902145578509</v>
      </c>
      <c r="F218" s="2">
        <f>'Data ALL'!$AH219/'Data ALL'!$AR219*100</f>
        <v>75.852119026149694</v>
      </c>
      <c r="G218" s="2"/>
      <c r="H218" s="2">
        <f t="shared" ref="H218:H221" si="26">F218-E218</f>
        <v>-2.5717831194288152</v>
      </c>
      <c r="I218" s="2"/>
    </row>
    <row r="219" spans="1:9" ht="15" x14ac:dyDescent="0.25">
      <c r="A219" s="71" t="s">
        <v>25</v>
      </c>
      <c r="B219" s="26" t="str">
        <f>'Data ALL'!B227</f>
        <v>Tuvalu</v>
      </c>
      <c r="C219" s="3" t="str">
        <f>'Data ALL'!C220</f>
        <v>Employees</v>
      </c>
      <c r="D219" s="21">
        <f>'Data ALL'!$D220/'Data ALL'!$N220*100</f>
        <v>65.63209689629069</v>
      </c>
      <c r="E219" s="2">
        <f>'Data ALL'!$S220/'Data ALL'!$AC220*100</f>
        <v>68.938193343898575</v>
      </c>
      <c r="F219" s="2">
        <f>'Data ALL'!$AH220/'Data ALL'!$AR220*100</f>
        <v>60.738885410144015</v>
      </c>
      <c r="G219" s="2"/>
      <c r="H219" s="2">
        <f t="shared" si="26"/>
        <v>-8.1993079337545609</v>
      </c>
      <c r="I219" s="2"/>
    </row>
    <row r="220" spans="1:9" ht="15" x14ac:dyDescent="0.25">
      <c r="A220" s="72" t="s">
        <v>26</v>
      </c>
      <c r="B220" s="26" t="str">
        <f>'Data ALL'!B228</f>
        <v>Tuvalu</v>
      </c>
      <c r="C220" s="3" t="str">
        <f>'Data ALL'!C221</f>
        <v>Employer</v>
      </c>
      <c r="D220" s="21">
        <f>'Data ALL'!$D221/'Data ALL'!$N221*100</f>
        <v>90.41998353005765</v>
      </c>
      <c r="E220" s="2">
        <f>'Data ALL'!$S221/'Data ALL'!$AC221*100</f>
        <v>87.862513426423206</v>
      </c>
      <c r="F220" s="2">
        <f>'Data ALL'!$AH221/'Data ALL'!$AR221*100</f>
        <v>93.093767546322297</v>
      </c>
      <c r="G220" s="2"/>
      <c r="H220" s="2">
        <f t="shared" si="26"/>
        <v>5.2312541198990914</v>
      </c>
      <c r="I220" s="2"/>
    </row>
    <row r="221" spans="1:9" ht="15" x14ac:dyDescent="0.25">
      <c r="A221" s="73" t="s">
        <v>34</v>
      </c>
      <c r="B221" s="26" t="str">
        <f>'Data ALL'!B229</f>
        <v>Tuvalu</v>
      </c>
      <c r="C221" s="3" t="str">
        <f>'Data ALL'!C222</f>
        <v>Own-account workers</v>
      </c>
      <c r="D221" s="22">
        <f>'Data ALL'!$D222/'Data ALL'!$N222*100</f>
        <v>97.957271364317847</v>
      </c>
      <c r="E221" s="2">
        <f>'Data ALL'!$S222/'Data ALL'!$AC222*100</f>
        <v>97.95851168916694</v>
      </c>
      <c r="F221" s="2">
        <f>'Data ALL'!$AH222/'Data ALL'!$AR222*100</f>
        <v>97.955632883862549</v>
      </c>
      <c r="G221" s="2"/>
      <c r="H221" s="2">
        <f t="shared" si="26"/>
        <v>-2.8788053043911077E-3</v>
      </c>
      <c r="I221" s="2"/>
    </row>
    <row r="222" spans="1:9" ht="15" x14ac:dyDescent="0.25">
      <c r="A222" s="49"/>
      <c r="B222" s="26" t="e">
        <f>'Data ALL'!#REF!</f>
        <v>#REF!</v>
      </c>
      <c r="C222" s="3" t="str">
        <f>'Data ALL'!C223</f>
        <v>Contributing family workers</v>
      </c>
      <c r="D222" s="2">
        <f>'Data ALL'!$D223/'Data ALL'!$N223*100</f>
        <v>100</v>
      </c>
      <c r="E222" s="2">
        <f>'Data ALL'!$S223/'Data ALL'!$AC223*100</f>
        <v>100</v>
      </c>
      <c r="F222" s="2">
        <f>'Data ALL'!$AH223/'Data ALL'!$AR223*100</f>
        <v>100</v>
      </c>
      <c r="G222" s="2"/>
      <c r="H222" s="2"/>
      <c r="I222" s="2"/>
    </row>
    <row r="223" spans="1:9" ht="15" x14ac:dyDescent="0.25">
      <c r="A223" s="49"/>
      <c r="D223" s="2"/>
      <c r="E223" s="2"/>
      <c r="F223" s="2"/>
      <c r="G223" s="2"/>
      <c r="H223" s="2"/>
      <c r="I223" s="2"/>
    </row>
    <row r="224" spans="1:9" ht="15" hidden="1" x14ac:dyDescent="0.25">
      <c r="A224" s="49"/>
      <c r="B224" s="24" t="str">
        <f>CONCATENATE('Data ALL'!B225,", ",'Data ALL'!AX225," (",'Data ALL'!AZ225,")")</f>
        <v>Tuvalu, 2022 (13e)</v>
      </c>
      <c r="C224" s="3" t="str">
        <f>'Data ALL'!C225</f>
        <v>Total</v>
      </c>
      <c r="D224" s="23">
        <f>'Data ALL'!$D225/'Data ALL'!$N225*100</f>
        <v>24.316939890710383</v>
      </c>
      <c r="E224" s="2">
        <f>'Data ALL'!$S225/'Data ALL'!$AC225*100</f>
        <v>25.140291806958476</v>
      </c>
      <c r="F224" s="2">
        <f>'Data ALL'!$AH225/'Data ALL'!$AR225*100</f>
        <v>23.036649214659686</v>
      </c>
      <c r="G224" s="2"/>
      <c r="H224" s="2">
        <f t="shared" ref="H224:H227" si="27">F224-E224</f>
        <v>-2.1036425922987902</v>
      </c>
      <c r="I224" s="2"/>
    </row>
    <row r="225" spans="1:9" ht="15" hidden="1" x14ac:dyDescent="0.25">
      <c r="A225" s="71" t="s">
        <v>25</v>
      </c>
      <c r="B225" s="26" t="e">
        <f>'Data ALL'!#REF!</f>
        <v>#REF!</v>
      </c>
      <c r="C225" s="3" t="str">
        <f>'Data ALL'!C226</f>
        <v>Employees</v>
      </c>
      <c r="D225" s="21">
        <f>'Data ALL'!$D226/'Data ALL'!$N226*100</f>
        <v>18.515429524603835</v>
      </c>
      <c r="E225" s="2">
        <f>'Data ALL'!$S226/'Data ALL'!$AC226*100</f>
        <v>18.392370572207085</v>
      </c>
      <c r="F225" s="2">
        <f>'Data ALL'!$AH226/'Data ALL'!$AR226*100</f>
        <v>18.70967741935484</v>
      </c>
      <c r="G225" s="2"/>
      <c r="H225" s="2">
        <f t="shared" si="27"/>
        <v>0.31730684714775492</v>
      </c>
      <c r="I225" s="2"/>
    </row>
    <row r="226" spans="1:9" ht="15" hidden="1" x14ac:dyDescent="0.25">
      <c r="A226" s="72" t="s">
        <v>26</v>
      </c>
      <c r="B226" s="26" t="e">
        <f>'Data ALL'!#REF!</f>
        <v>#REF!</v>
      </c>
      <c r="C226" s="3" t="str">
        <f>'Data ALL'!C227</f>
        <v>Employer</v>
      </c>
      <c r="D226" s="21">
        <f>'Data ALL'!$D227/'Data ALL'!$N227*100</f>
        <v>16.666666666666664</v>
      </c>
      <c r="E226" s="2">
        <f>'Data ALL'!$S227/'Data ALL'!$AC227*100</f>
        <v>15.789473684210526</v>
      </c>
      <c r="F226" s="2">
        <f>'Data ALL'!$AH227/'Data ALL'!$AR227*100</f>
        <v>18.181818181818183</v>
      </c>
      <c r="G226" s="2"/>
      <c r="H226" s="2">
        <f t="shared" si="27"/>
        <v>2.3923444976076578</v>
      </c>
      <c r="I226" s="2"/>
    </row>
    <row r="227" spans="1:9" ht="15" hidden="1" x14ac:dyDescent="0.25">
      <c r="A227" s="73" t="s">
        <v>34</v>
      </c>
      <c r="B227" s="26" t="e">
        <f>'Data ALL'!#REF!</f>
        <v>#REF!</v>
      </c>
      <c r="C227" s="3" t="str">
        <f>'Data ALL'!C228</f>
        <v>Own-account workers</v>
      </c>
      <c r="D227" s="22">
        <f>'Data ALL'!$D228/'Data ALL'!$N228*100</f>
        <v>34.161490683229815</v>
      </c>
      <c r="E227" s="2">
        <f>'Data ALL'!$S228/'Data ALL'!$AC228*100</f>
        <v>38.82352941176471</v>
      </c>
      <c r="F227" s="2">
        <f>'Data ALL'!$AH228/'Data ALL'!$AR228*100</f>
        <v>28.947368421052634</v>
      </c>
      <c r="G227" s="2"/>
      <c r="H227" s="2">
        <f t="shared" si="27"/>
        <v>-9.8761609907120764</v>
      </c>
      <c r="I227" s="2"/>
    </row>
    <row r="228" spans="1:9" ht="15" hidden="1" x14ac:dyDescent="0.25">
      <c r="A228" s="49"/>
      <c r="B228" s="26" t="e">
        <f>'Data ALL'!#REF!</f>
        <v>#REF!</v>
      </c>
      <c r="C228" s="3" t="str">
        <f>'Data ALL'!C229</f>
        <v>Contributing family workers</v>
      </c>
      <c r="D228" s="2">
        <f>'Data ALL'!$D229/'Data ALL'!$N229*100</f>
        <v>100</v>
      </c>
      <c r="E228" s="2">
        <f>'Data ALL'!$S229/'Data ALL'!$AC229*100</f>
        <v>100</v>
      </c>
      <c r="F228" s="2">
        <f>'Data ALL'!$AH229/'Data ALL'!$AR229*100</f>
        <v>100</v>
      </c>
      <c r="G228" s="2"/>
      <c r="H228" s="2"/>
      <c r="I228" s="2"/>
    </row>
    <row r="229" spans="1:9" ht="15" hidden="1" x14ac:dyDescent="0.25">
      <c r="A229" s="49"/>
      <c r="D229" s="2"/>
      <c r="E229" s="2"/>
      <c r="F229" s="2"/>
      <c r="G229" s="2"/>
      <c r="H229" s="2"/>
      <c r="I229" s="2"/>
    </row>
    <row r="230" spans="1:9" ht="15" x14ac:dyDescent="0.25">
      <c r="A230" s="49"/>
      <c r="B230" s="24" t="str">
        <f>CONCATENATE('Data ALL'!B231,", ",'Data ALL'!AX231," (",'Data ALL'!AZ231,")")</f>
        <v>Tuvalu, 2022 (19e)</v>
      </c>
      <c r="C230" s="3" t="str">
        <f>'Data ALL'!C231</f>
        <v>Total</v>
      </c>
      <c r="D230" s="23">
        <f>'Data ALL'!$D231/'Data ALL'!$N231*100</f>
        <v>20.256024096385541</v>
      </c>
      <c r="E230" s="2">
        <f>'Data ALL'!$S231/'Data ALL'!$AC231*100</f>
        <v>20.44334975369458</v>
      </c>
      <c r="F230" s="2">
        <f>'Data ALL'!$AH231/'Data ALL'!$AR231*100</f>
        <v>19.961240310077518</v>
      </c>
      <c r="G230" s="2"/>
      <c r="H230" s="2">
        <f t="shared" ref="H230:H233" si="28">F230-E230</f>
        <v>-0.48210944361706254</v>
      </c>
    </row>
    <row r="231" spans="1:9" ht="15" x14ac:dyDescent="0.25">
      <c r="A231" s="71" t="s">
        <v>25</v>
      </c>
      <c r="B231" s="26" t="e">
        <f>'Data ALL'!#REF!</f>
        <v>#REF!</v>
      </c>
      <c r="C231" s="3" t="str">
        <f>'Data ALL'!C232</f>
        <v>Employees</v>
      </c>
      <c r="D231" s="21">
        <f>'Data ALL'!$D232/'Data ALL'!$N232*100</f>
        <v>18.327702702702702</v>
      </c>
      <c r="E231" s="2">
        <f>'Data ALL'!$S232/'Data ALL'!$AC232*100</f>
        <v>18.005540166204987</v>
      </c>
      <c r="F231" s="2">
        <f>'Data ALL'!$AH232/'Data ALL'!$AR232*100</f>
        <v>18.831168831168831</v>
      </c>
      <c r="G231" s="2"/>
      <c r="H231" s="2">
        <f t="shared" si="28"/>
        <v>0.82562866496384402</v>
      </c>
    </row>
    <row r="232" spans="1:9" ht="15" x14ac:dyDescent="0.25">
      <c r="A232" s="72" t="s">
        <v>26</v>
      </c>
      <c r="B232" s="26" t="e">
        <f>'Data ALL'!#REF!</f>
        <v>#REF!</v>
      </c>
      <c r="C232" s="3" t="str">
        <f>'Data ALL'!C233</f>
        <v>Employer</v>
      </c>
      <c r="D232" s="21">
        <f>'Data ALL'!$D233/'Data ALL'!$N233*100</f>
        <v>13.636363636363635</v>
      </c>
      <c r="E232" s="2">
        <f>'Data ALL'!$S233/'Data ALL'!$AC233*100</f>
        <v>18.75</v>
      </c>
      <c r="F232" s="2">
        <f>'Data ALL'!$AH233/'Data ALL'!$AR233*100</f>
        <v>0</v>
      </c>
      <c r="G232" s="2"/>
      <c r="H232" s="2">
        <f t="shared" si="28"/>
        <v>-18.75</v>
      </c>
    </row>
    <row r="233" spans="1:9" ht="15" x14ac:dyDescent="0.25">
      <c r="A233" s="73" t="s">
        <v>34</v>
      </c>
      <c r="B233" s="26" t="e">
        <f>'Data ALL'!#REF!</f>
        <v>#REF!</v>
      </c>
      <c r="C233" s="3" t="str">
        <f>'Data ALL'!C234</f>
        <v>Own-account workers</v>
      </c>
      <c r="D233" s="22">
        <f>'Data ALL'!$D234/'Data ALL'!$N234*100</f>
        <v>24.742268041237114</v>
      </c>
      <c r="E233" s="2">
        <f>'Data ALL'!$S234/'Data ALL'!$AC234*100</f>
        <v>26.785714285714285</v>
      </c>
      <c r="F233" s="2">
        <f>'Data ALL'!$AH234/'Data ALL'!$AR234*100</f>
        <v>21.951219512195124</v>
      </c>
      <c r="G233" s="2"/>
      <c r="H233" s="2">
        <f t="shared" si="28"/>
        <v>-4.834494773519161</v>
      </c>
    </row>
    <row r="234" spans="1:9" ht="15" x14ac:dyDescent="0.25">
      <c r="A234" s="49"/>
      <c r="B234" s="26" t="e">
        <f>'Data ALL'!#REF!</f>
        <v>#REF!</v>
      </c>
      <c r="C234" s="3" t="str">
        <f>'Data ALL'!C235</f>
        <v>Contributing family workers</v>
      </c>
      <c r="D234" s="2">
        <f>'Data ALL'!$D235/'Data ALL'!$N235*100</f>
        <v>100</v>
      </c>
      <c r="E234" s="2">
        <f>'Data ALL'!$S235/'Data ALL'!$AC235*100</f>
        <v>100</v>
      </c>
      <c r="F234" s="2">
        <f>'Data ALL'!$AH235/'Data ALL'!$AR235*100</f>
        <v>100</v>
      </c>
      <c r="G234" s="2"/>
      <c r="H234" s="2"/>
    </row>
    <row r="235" spans="1:9" ht="15" x14ac:dyDescent="0.25">
      <c r="A235" s="49"/>
      <c r="H235" s="2"/>
    </row>
    <row r="236" spans="1:9" ht="15" hidden="1" x14ac:dyDescent="0.25">
      <c r="A236" s="49"/>
      <c r="B236" s="24" t="str">
        <f>CONCATENATE('Data ALL'!B237,", ",'Data ALL'!AX237," (",'Data ALL'!AZ237,")")</f>
        <v>Viet Nam, 2023 (13e)</v>
      </c>
      <c r="C236" s="3" t="str">
        <f>'Data ALL'!C237</f>
        <v>Total</v>
      </c>
      <c r="D236" s="23">
        <f>'Data ALL'!$D237/'Data ALL'!$N237*100</f>
        <v>67.661189558930772</v>
      </c>
      <c r="E236" s="2">
        <f>'Data ALL'!$S237/'Data ALL'!$AC237*100</f>
        <v>70.187613074612131</v>
      </c>
      <c r="F236" s="2">
        <f>'Data ALL'!$AH237/'Data ALL'!$AR237*100</f>
        <v>64.922651467762492</v>
      </c>
      <c r="G236" s="2"/>
      <c r="H236" s="2">
        <f t="shared" ref="H236:H239" si="29">F236-E236</f>
        <v>-5.2649616068496385</v>
      </c>
    </row>
    <row r="237" spans="1:9" ht="15" hidden="1" x14ac:dyDescent="0.25">
      <c r="A237" s="71" t="s">
        <v>25</v>
      </c>
      <c r="B237" s="26" t="e">
        <f>'Data ALL'!#REF!</f>
        <v>#REF!</v>
      </c>
      <c r="C237" s="3" t="str">
        <f>'Data ALL'!C238</f>
        <v>Employees</v>
      </c>
      <c r="D237" s="21">
        <f>'Data ALL'!$D238/'Data ALL'!$N238*100</f>
        <v>42.917114834325346</v>
      </c>
      <c r="E237" s="2">
        <f>'Data ALL'!$S238/'Data ALL'!$AC238*100</f>
        <v>52.338258651630632</v>
      </c>
      <c r="F237" s="2">
        <f>'Data ALL'!$AH238/'Data ALL'!$AR238*100</f>
        <v>30.989070063543622</v>
      </c>
      <c r="G237" s="2"/>
      <c r="H237" s="2">
        <f t="shared" si="29"/>
        <v>-21.34918858808701</v>
      </c>
    </row>
    <row r="238" spans="1:9" ht="15" hidden="1" x14ac:dyDescent="0.25">
      <c r="A238" s="72" t="s">
        <v>26</v>
      </c>
      <c r="B238" s="26" t="e">
        <f>'Data ALL'!#REF!</f>
        <v>#REF!</v>
      </c>
      <c r="C238" s="3" t="str">
        <f>'Data ALL'!C239</f>
        <v>Employer</v>
      </c>
      <c r="D238" s="21">
        <f>'Data ALL'!$D239/'Data ALL'!$N239*100</f>
        <v>62.406844871728865</v>
      </c>
      <c r="E238" s="2">
        <f>'Data ALL'!$S239/'Data ALL'!$AC239*100</f>
        <v>65.375641623891738</v>
      </c>
      <c r="F238" s="2">
        <f>'Data ALL'!$AH239/'Data ALL'!$AR239*100</f>
        <v>53.946258802499656</v>
      </c>
      <c r="G238" s="2"/>
      <c r="H238" s="2">
        <f t="shared" si="29"/>
        <v>-11.429382821392082</v>
      </c>
    </row>
    <row r="239" spans="1:9" ht="15" hidden="1" x14ac:dyDescent="0.25">
      <c r="A239" s="73" t="s">
        <v>34</v>
      </c>
      <c r="B239" s="26" t="e">
        <f>'Data ALL'!#REF!</f>
        <v>#REF!</v>
      </c>
      <c r="C239" s="3" t="str">
        <f>'Data ALL'!C240</f>
        <v>Own-account workers</v>
      </c>
      <c r="D239" s="22">
        <f>'Data ALL'!$D240/'Data ALL'!$N240*100</f>
        <v>92.234083896639902</v>
      </c>
      <c r="E239" s="2">
        <f>'Data ALL'!$S240/'Data ALL'!$AC240*100</f>
        <v>91.459401532808229</v>
      </c>
      <c r="F239" s="2">
        <f>'Data ALL'!$AH240/'Data ALL'!$AR240*100</f>
        <v>93.02587948960425</v>
      </c>
      <c r="G239" s="2"/>
      <c r="H239" s="2">
        <f t="shared" si="29"/>
        <v>1.566477956796021</v>
      </c>
    </row>
    <row r="240" spans="1:9" ht="15" hidden="1" x14ac:dyDescent="0.25">
      <c r="A240" s="49"/>
      <c r="B240" s="26" t="e">
        <f>'Data ALL'!#REF!</f>
        <v>#REF!</v>
      </c>
      <c r="C240" s="3" t="str">
        <f>'Data ALL'!C241</f>
        <v>Contributing family workers</v>
      </c>
      <c r="D240" s="2">
        <f>'Data ALL'!$D241/'Data ALL'!$N241*100</f>
        <v>100</v>
      </c>
      <c r="E240" s="2">
        <f>'Data ALL'!$S241/'Data ALL'!$AC241*100</f>
        <v>100</v>
      </c>
      <c r="F240" s="2">
        <f>'Data ALL'!$AH241/'Data ALL'!$AR241*100</f>
        <v>100</v>
      </c>
      <c r="G240" s="2"/>
      <c r="H240" s="2"/>
    </row>
    <row r="241" spans="1:9" ht="15" hidden="1" x14ac:dyDescent="0.25">
      <c r="A241" s="49"/>
      <c r="H241" s="2"/>
    </row>
    <row r="242" spans="1:9" ht="15" x14ac:dyDescent="0.25">
      <c r="A242" s="49"/>
      <c r="B242" s="24" t="str">
        <f>CONCATENATE('Data ALL'!B243,", ",'Data ALL'!AX243," (",'Data ALL'!AZ243,")")</f>
        <v>Viet Nam, 2023 (19e)</v>
      </c>
      <c r="C242" s="3" t="str">
        <f>'Data ALL'!C243</f>
        <v>Total</v>
      </c>
      <c r="D242" s="23">
        <f>'Data ALL'!$D243/'Data ALL'!$N243*100</f>
        <v>64.989124074594812</v>
      </c>
      <c r="E242" s="2">
        <f>'Data ALL'!$S243/'Data ALL'!$AC243*100</f>
        <v>68.471983855525195</v>
      </c>
      <c r="F242" s="2">
        <f>'Data ALL'!$AH243/'Data ALL'!$AR243*100</f>
        <v>61.022223598744361</v>
      </c>
      <c r="G242" s="2"/>
      <c r="H242" s="2">
        <f t="shared" ref="H242:H245" si="30">F242-E242</f>
        <v>-7.4497602567808343</v>
      </c>
    </row>
    <row r="243" spans="1:9" ht="15" x14ac:dyDescent="0.25">
      <c r="A243" s="71" t="s">
        <v>25</v>
      </c>
      <c r="B243" s="26" t="str">
        <f>'Data ALL'!B251</f>
        <v>Vanuatu</v>
      </c>
      <c r="C243" s="3" t="str">
        <f>'Data ALL'!C244</f>
        <v>Employees</v>
      </c>
      <c r="D243" s="21">
        <f>'Data ALL'!$D244/'Data ALL'!$N244*100</f>
        <v>42.889988008005488</v>
      </c>
      <c r="E243" s="2">
        <f>'Data ALL'!$S244/'Data ALL'!$AC244*100</f>
        <v>52.31131555960593</v>
      </c>
      <c r="F243" s="2">
        <f>'Data ALL'!$AH244/'Data ALL'!$AR244*100</f>
        <v>30.9637128752282</v>
      </c>
      <c r="G243" s="2"/>
      <c r="H243" s="2">
        <f t="shared" si="30"/>
        <v>-21.34760268437773</v>
      </c>
    </row>
    <row r="244" spans="1:9" ht="15" x14ac:dyDescent="0.25">
      <c r="A244" s="72" t="s">
        <v>26</v>
      </c>
      <c r="B244" s="26" t="str">
        <f>'Data ALL'!B252</f>
        <v>Vanuatu</v>
      </c>
      <c r="C244" s="3" t="str">
        <f>'Data ALL'!C245</f>
        <v>Employer</v>
      </c>
      <c r="D244" s="21">
        <f>'Data ALL'!$D245/'Data ALL'!$N245*100</f>
        <v>62.389240876801111</v>
      </c>
      <c r="E244" s="2">
        <f>'Data ALL'!$S245/'Data ALL'!$AC245*100</f>
        <v>65.357986952847043</v>
      </c>
      <c r="F244" s="2">
        <f>'Data ALL'!$AH245/'Data ALL'!$AR245*100</f>
        <v>53.93015383173325</v>
      </c>
      <c r="G244" s="2"/>
      <c r="H244" s="2">
        <f t="shared" si="30"/>
        <v>-11.427833121113792</v>
      </c>
    </row>
    <row r="245" spans="1:9" ht="15" x14ac:dyDescent="0.25">
      <c r="A245" s="73" t="s">
        <v>34</v>
      </c>
      <c r="B245" s="26" t="str">
        <f>'Data ALL'!B253</f>
        <v>Vanuatu</v>
      </c>
      <c r="C245" s="3" t="str">
        <f>'Data ALL'!C246</f>
        <v>Own-account workers</v>
      </c>
      <c r="D245" s="22">
        <f>'Data ALL'!$D246/'Data ALL'!$N246*100</f>
        <v>90.392517568581226</v>
      </c>
      <c r="E245" s="2">
        <f>'Data ALL'!$S246/'Data ALL'!$AC246*100</f>
        <v>90.047571170165867</v>
      </c>
      <c r="F245" s="2">
        <f>'Data ALL'!$AH246/'Data ALL'!$AR246*100</f>
        <v>90.791987750683703</v>
      </c>
      <c r="G245" s="2"/>
      <c r="H245" s="2">
        <f t="shared" si="30"/>
        <v>0.74441658051783577</v>
      </c>
    </row>
    <row r="246" spans="1:9" ht="15" x14ac:dyDescent="0.25">
      <c r="A246" s="49"/>
      <c r="B246" s="26" t="str">
        <f>'Data ALL'!B255</f>
        <v>Vanuatu</v>
      </c>
      <c r="C246" s="3" t="str">
        <f>'Data ALL'!C247</f>
        <v>Contributing family workers</v>
      </c>
      <c r="D246" s="2">
        <f>'Data ALL'!$D247/'Data ALL'!$N247*100</f>
        <v>100</v>
      </c>
      <c r="E246" s="2">
        <f>'Data ALL'!$S247/'Data ALL'!$AC247*100</f>
        <v>100</v>
      </c>
      <c r="F246" s="2">
        <f>'Data ALL'!$AH247/'Data ALL'!$AR247*100</f>
        <v>100</v>
      </c>
      <c r="G246" s="2"/>
      <c r="H246" s="2"/>
    </row>
    <row r="247" spans="1:9" ht="15" x14ac:dyDescent="0.25">
      <c r="A247" s="49"/>
    </row>
    <row r="248" spans="1:9" ht="15" hidden="1" x14ac:dyDescent="0.25">
      <c r="A248" s="49"/>
      <c r="B248" s="24" t="str">
        <f>CONCATENATE('Data ALL'!B249,", ",'Data ALL'!AX249," (",'Data ALL'!AZ249,")")</f>
        <v>Vanuatu, 2019 (13e)</v>
      </c>
      <c r="C248" s="3" t="str">
        <f>'Data ALL'!C249</f>
        <v>Total</v>
      </c>
      <c r="D248" s="23">
        <f>'Data ALL'!$D249/'Data ALL'!$N249*100</f>
        <v>72.400834251534704</v>
      </c>
      <c r="E248" s="2">
        <f>'Data ALL'!$S249/'Data ALL'!$AC249*100</f>
        <v>71.221128021486123</v>
      </c>
      <c r="F248" s="2">
        <f>'Data ALL'!$AH249/'Data ALL'!$AR249*100</f>
        <v>73.838897744393734</v>
      </c>
      <c r="G248" s="2"/>
      <c r="H248" s="2">
        <f t="shared" ref="H248:H251" si="31">F248-E248</f>
        <v>2.6177697229076102</v>
      </c>
      <c r="I248" s="2"/>
    </row>
    <row r="249" spans="1:9" ht="15" hidden="1" x14ac:dyDescent="0.25">
      <c r="A249" s="71" t="s">
        <v>25</v>
      </c>
      <c r="B249" s="26" t="e">
        <f>'Data ALL'!#REF!</f>
        <v>#REF!</v>
      </c>
      <c r="C249" s="3" t="str">
        <f>'Data ALL'!C250</f>
        <v>Employees</v>
      </c>
      <c r="D249" s="21">
        <f>'Data ALL'!$D250/'Data ALL'!$N250*100</f>
        <v>34.866993084649941</v>
      </c>
      <c r="E249" s="2">
        <f>'Data ALL'!$S250/'Data ALL'!$AC250*100</f>
        <v>37.456027456027456</v>
      </c>
      <c r="F249" s="2">
        <f>'Data ALL'!$AH250/'Data ALL'!$AR250*100</f>
        <v>31.171458346104338</v>
      </c>
      <c r="G249" s="2"/>
      <c r="H249" s="2">
        <f t="shared" si="31"/>
        <v>-6.2845691099231189</v>
      </c>
      <c r="I249" s="2"/>
    </row>
    <row r="250" spans="1:9" ht="15" hidden="1" x14ac:dyDescent="0.25">
      <c r="A250" s="72" t="s">
        <v>26</v>
      </c>
      <c r="B250" s="26" t="e">
        <f>'Data ALL'!#REF!</f>
        <v>#REF!</v>
      </c>
      <c r="C250" s="3" t="str">
        <f>'Data ALL'!C251</f>
        <v>Employer</v>
      </c>
      <c r="D250" s="21">
        <f>'Data ALL'!$D251/'Data ALL'!$N251*100</f>
        <v>69.544364508393286</v>
      </c>
      <c r="E250" s="2">
        <f>'Data ALL'!$S251/'Data ALL'!$AC251*100</f>
        <v>72.382478632478637</v>
      </c>
      <c r="F250" s="2">
        <f>'Data ALL'!$AH251/'Data ALL'!$AR251*100</f>
        <v>61.208267090620026</v>
      </c>
      <c r="G250" s="2"/>
      <c r="H250" s="2">
        <f t="shared" si="31"/>
        <v>-11.174211541858611</v>
      </c>
      <c r="I250" s="2"/>
    </row>
    <row r="251" spans="1:9" ht="15" hidden="1" x14ac:dyDescent="0.25">
      <c r="A251" s="73" t="s">
        <v>34</v>
      </c>
      <c r="B251" s="26" t="e">
        <f>'Data ALL'!#REF!</f>
        <v>#REF!</v>
      </c>
      <c r="C251" s="3" t="str">
        <f>'Data ALL'!C252</f>
        <v>Own-account workers</v>
      </c>
      <c r="D251" s="22">
        <f>'Data ALL'!$D252/'Data ALL'!$N252*100</f>
        <v>97.441199276298789</v>
      </c>
      <c r="E251" s="2">
        <f>'Data ALL'!$S252/'Data ALL'!$AC252*100</f>
        <v>96.730254350736274</v>
      </c>
      <c r="F251" s="2">
        <f>'Data ALL'!$AH252/'Data ALL'!$AR252*100</f>
        <v>98.195702361925058</v>
      </c>
      <c r="G251" s="2"/>
      <c r="H251" s="2">
        <f t="shared" si="31"/>
        <v>1.4654480111887835</v>
      </c>
      <c r="I251" s="2"/>
    </row>
    <row r="252" spans="1:9" ht="15" hidden="1" x14ac:dyDescent="0.25">
      <c r="A252" s="49"/>
      <c r="B252" s="26" t="e">
        <f>'Data ALL'!#REF!</f>
        <v>#REF!</v>
      </c>
      <c r="C252" s="3" t="str">
        <f>'Data ALL'!C253</f>
        <v>Contributing family workers</v>
      </c>
      <c r="D252" s="2">
        <f>'Data ALL'!$D253/'Data ALL'!$N253*100</f>
        <v>100</v>
      </c>
      <c r="E252" s="2">
        <f>'Data ALL'!$S253/'Data ALL'!$AC253*100</f>
        <v>100</v>
      </c>
      <c r="F252" s="2">
        <f>'Data ALL'!$AH253/'Data ALL'!$AR253*100</f>
        <v>100</v>
      </c>
      <c r="G252" s="2"/>
      <c r="H252" s="2"/>
      <c r="I252" s="2"/>
    </row>
    <row r="253" spans="1:9" ht="15" hidden="1" x14ac:dyDescent="0.25">
      <c r="A253" s="49"/>
      <c r="D253" s="2"/>
      <c r="E253" s="2"/>
      <c r="F253" s="2"/>
      <c r="G253" s="2"/>
      <c r="H253" s="2"/>
      <c r="I253" s="2"/>
    </row>
    <row r="254" spans="1:9" ht="15" x14ac:dyDescent="0.25">
      <c r="A254" s="49"/>
      <c r="B254" s="24" t="str">
        <f>CONCATENATE('Data ALL'!B255,", ",'Data ALL'!AX255," (",'Data ALL'!AZ255,")")</f>
        <v>Vanuatu, 2019 (19e)</v>
      </c>
      <c r="C254" s="3" t="str">
        <f>'Data ALL'!C255</f>
        <v>Total</v>
      </c>
      <c r="D254" s="23">
        <f>'Data ALL'!$D255/'Data ALL'!$N255*100</f>
        <v>66.940843742634925</v>
      </c>
      <c r="E254" s="2">
        <f>'Data ALL'!$S255/'Data ALL'!$AC255*100</f>
        <v>65.53594785256341</v>
      </c>
      <c r="F254" s="2">
        <f>'Data ALL'!$AH255/'Data ALL'!$AR255*100</f>
        <v>68.654998299453212</v>
      </c>
      <c r="G254" s="2"/>
      <c r="H254" s="2">
        <f t="shared" ref="H254:H257" si="32">F254-E254</f>
        <v>3.1190504468898013</v>
      </c>
      <c r="I254" s="2"/>
    </row>
    <row r="255" spans="1:9" ht="15" x14ac:dyDescent="0.25">
      <c r="A255" s="71" t="s">
        <v>25</v>
      </c>
      <c r="B255" s="26" t="str">
        <f>'Data ALL'!B263</f>
        <v>Wallis &amp; Futuma</v>
      </c>
      <c r="C255" s="3" t="str">
        <f>'Data ALL'!C256</f>
        <v>Employees</v>
      </c>
      <c r="D255" s="21">
        <f>'Data ALL'!$D256/'Data ALL'!$N256*100</f>
        <v>34.866993084649941</v>
      </c>
      <c r="E255" s="2">
        <f>'Data ALL'!$S256/'Data ALL'!$AC256*100</f>
        <v>37.456027456027456</v>
      </c>
      <c r="F255" s="2">
        <f>'Data ALL'!$AH256/'Data ALL'!$AR256*100</f>
        <v>31.171458346104338</v>
      </c>
      <c r="G255" s="2"/>
      <c r="H255" s="2">
        <f t="shared" si="32"/>
        <v>-6.2845691099231189</v>
      </c>
      <c r="I255" s="2"/>
    </row>
    <row r="256" spans="1:9" ht="15" x14ac:dyDescent="0.25">
      <c r="A256" s="72" t="s">
        <v>26</v>
      </c>
      <c r="B256" s="26" t="str">
        <f>'Data ALL'!B264</f>
        <v>Wallis &amp; Futuma</v>
      </c>
      <c r="C256" s="3" t="str">
        <f>'Data ALL'!C257</f>
        <v>Employer</v>
      </c>
      <c r="D256" s="21">
        <f>'Data ALL'!$D257/'Data ALL'!$N257*100</f>
        <v>69.544364508393286</v>
      </c>
      <c r="E256" s="2">
        <f>'Data ALL'!$S257/'Data ALL'!$AC257*100</f>
        <v>72.382478632478637</v>
      </c>
      <c r="F256" s="2">
        <f>'Data ALL'!$AH257/'Data ALL'!$AR257*100</f>
        <v>61.208267090620026</v>
      </c>
      <c r="G256" s="2"/>
      <c r="H256" s="2">
        <f t="shared" si="32"/>
        <v>-11.174211541858611</v>
      </c>
      <c r="I256" s="2"/>
    </row>
    <row r="257" spans="1:9" ht="15" x14ac:dyDescent="0.25">
      <c r="A257" s="73" t="s">
        <v>34</v>
      </c>
      <c r="B257" s="26" t="str">
        <f>'Data ALL'!B265</f>
        <v>Wallis &amp; Futuma</v>
      </c>
      <c r="C257" s="3" t="str">
        <f>'Data ALL'!C258</f>
        <v>Own-account workers</v>
      </c>
      <c r="D257" s="22">
        <f>'Data ALL'!$D258/'Data ALL'!$N258*100</f>
        <v>96.399738162775478</v>
      </c>
      <c r="E257" s="2">
        <f>'Data ALL'!$S258/'Data ALL'!$AC258*100</f>
        <v>95.27242814284331</v>
      </c>
      <c r="F257" s="2">
        <f>'Data ALL'!$AH258/'Data ALL'!$AR258*100</f>
        <v>97.531584062196302</v>
      </c>
      <c r="G257" s="2"/>
      <c r="H257" s="2">
        <f t="shared" si="32"/>
        <v>2.2591559193529918</v>
      </c>
      <c r="I257" s="2"/>
    </row>
    <row r="258" spans="1:9" ht="15" x14ac:dyDescent="0.25">
      <c r="A258" s="49"/>
      <c r="B258" s="26" t="str">
        <f>'Data ALL'!B267</f>
        <v>Wallis &amp; Futuma</v>
      </c>
      <c r="C258" s="3" t="str">
        <f>'Data ALL'!C259</f>
        <v>Contributing family workers</v>
      </c>
      <c r="D258" s="2">
        <f>'Data ALL'!$D259/'Data ALL'!$N259*100</f>
        <v>100</v>
      </c>
      <c r="E258" s="2">
        <f>'Data ALL'!$S259/'Data ALL'!$AC259*100</f>
        <v>100</v>
      </c>
      <c r="F258" s="2">
        <f>'Data ALL'!$AH259/'Data ALL'!$AR259*100</f>
        <v>100</v>
      </c>
      <c r="G258" s="2"/>
      <c r="H258" s="2"/>
      <c r="I258" s="2"/>
    </row>
    <row r="259" spans="1:9" ht="15" x14ac:dyDescent="0.25">
      <c r="A259" s="49"/>
      <c r="D259" s="2"/>
      <c r="E259" s="2"/>
      <c r="F259" s="2"/>
      <c r="G259" s="2"/>
      <c r="H259" s="2"/>
      <c r="I259" s="2"/>
    </row>
    <row r="260" spans="1:9" ht="15" hidden="1" x14ac:dyDescent="0.25">
      <c r="A260" s="49"/>
      <c r="B260" s="24" t="str">
        <f>CONCATENATE('Data ALL'!B261,", ",'Data ALL'!AX261," (",'Data ALL'!AZ261,")")</f>
        <v>Wallis &amp; Futuma, 2022 (13e)</v>
      </c>
      <c r="C260" s="3" t="str">
        <f>'Data ALL'!C261</f>
        <v>Total</v>
      </c>
      <c r="D260" s="23">
        <f>'Data ALL'!$D261/'Data ALL'!$N261*100</f>
        <v>35.99811897484129</v>
      </c>
      <c r="E260" s="2">
        <f>'Data ALL'!$S261/'Data ALL'!$AC261*100</f>
        <v>45.098830173457038</v>
      </c>
      <c r="F260" s="2">
        <f>'Data ALL'!$AH261/'Data ALL'!$AR261*100</f>
        <v>23.237450648618161</v>
      </c>
      <c r="G260" s="2"/>
      <c r="H260" s="2">
        <f t="shared" ref="H260:H263" si="33">F260-E260</f>
        <v>-21.861379524838878</v>
      </c>
      <c r="I260" s="2"/>
    </row>
    <row r="261" spans="1:9" ht="15" hidden="1" x14ac:dyDescent="0.25">
      <c r="A261" s="71" t="s">
        <v>25</v>
      </c>
      <c r="B261" s="26" t="str">
        <f>'Data ALL'!B269</f>
        <v>Wallis &amp; Futuma</v>
      </c>
      <c r="C261" s="3" t="str">
        <f>'Data ALL'!C262</f>
        <v>Employees</v>
      </c>
      <c r="D261" s="21">
        <f>'Data ALL'!$D262/'Data ALL'!$N262*100</f>
        <v>14.978554932365556</v>
      </c>
      <c r="E261" s="2">
        <f>'Data ALL'!$S262/'Data ALL'!$AC262*100</f>
        <v>17.757615035644847</v>
      </c>
      <c r="F261" s="2">
        <f>'Data ALL'!$AH262/'Data ALL'!$AR262*100</f>
        <v>12.1049092131809</v>
      </c>
      <c r="G261" s="2"/>
      <c r="H261" s="2">
        <f t="shared" si="33"/>
        <v>-5.6527058224639468</v>
      </c>
      <c r="I261" s="2"/>
    </row>
    <row r="262" spans="1:9" ht="15" hidden="1" x14ac:dyDescent="0.25">
      <c r="A262" s="72" t="s">
        <v>26</v>
      </c>
      <c r="B262" s="26" t="str">
        <f>'Data ALL'!B270</f>
        <v>Wallis &amp; Futuma</v>
      </c>
      <c r="C262" s="3" t="str">
        <f>'Data ALL'!C263</f>
        <v>Employer</v>
      </c>
      <c r="D262" s="21">
        <f>'Data ALL'!$D263/'Data ALL'!$N263*100</f>
        <v>29.357798165137616</v>
      </c>
      <c r="E262" s="2">
        <f>'Data ALL'!$S263/'Data ALL'!$AC263*100</f>
        <v>36.84210526315789</v>
      </c>
      <c r="F262" s="2">
        <f>'Data ALL'!$AH263/'Data ALL'!$AR263*100</f>
        <v>12.121212121212121</v>
      </c>
      <c r="G262" s="2"/>
      <c r="H262" s="2">
        <f t="shared" si="33"/>
        <v>-24.720893141945769</v>
      </c>
      <c r="I262" s="2"/>
    </row>
    <row r="263" spans="1:9" ht="15" hidden="1" x14ac:dyDescent="0.25">
      <c r="A263" s="73" t="s">
        <v>34</v>
      </c>
      <c r="B263" s="26" t="str">
        <f>'Data ALL'!B271</f>
        <v>Wallis &amp; Futuma</v>
      </c>
      <c r="C263" s="3" t="str">
        <f>'Data ALL'!C264</f>
        <v>Own-account workers</v>
      </c>
      <c r="D263" s="22">
        <f>'Data ALL'!$D264/'Data ALL'!$N264*100</f>
        <v>93.300970873786397</v>
      </c>
      <c r="E263" s="2">
        <f>'Data ALL'!$S264/'Data ALL'!$AC264*100</f>
        <v>94.587945879458786</v>
      </c>
      <c r="F263" s="2">
        <f>'Data ALL'!$AH264/'Data ALL'!$AR264*100</f>
        <v>88.47926267281106</v>
      </c>
      <c r="G263" s="2"/>
      <c r="H263" s="2">
        <f t="shared" si="33"/>
        <v>-6.1086832066477257</v>
      </c>
      <c r="I263" s="2"/>
    </row>
    <row r="264" spans="1:9" ht="15" hidden="1" x14ac:dyDescent="0.25">
      <c r="A264" s="49"/>
      <c r="B264" s="26" t="e">
        <f>'Data ALL'!#REF!</f>
        <v>#REF!</v>
      </c>
      <c r="C264" s="3" t="str">
        <f>'Data ALL'!C265</f>
        <v>Contributing family workers</v>
      </c>
      <c r="D264" s="2">
        <f>'Data ALL'!$D265/'Data ALL'!$N265*100</f>
        <v>100</v>
      </c>
      <c r="E264" s="2">
        <f>'Data ALL'!$S265/'Data ALL'!$AC265*100</f>
        <v>100</v>
      </c>
      <c r="F264" s="2">
        <f>'Data ALL'!$AH265/'Data ALL'!$AR265*100</f>
        <v>100</v>
      </c>
      <c r="G264" s="2"/>
      <c r="H264" s="2"/>
      <c r="I264" s="2"/>
    </row>
    <row r="265" spans="1:9" ht="15" hidden="1" x14ac:dyDescent="0.25">
      <c r="A265" s="49"/>
      <c r="D265" s="2"/>
      <c r="E265" s="2"/>
      <c r="F265" s="2"/>
      <c r="G265" s="2"/>
      <c r="H265" s="2"/>
      <c r="I265" s="2"/>
    </row>
    <row r="266" spans="1:9" ht="15" x14ac:dyDescent="0.25">
      <c r="A266" s="49"/>
      <c r="B266" s="24" t="str">
        <f>CONCATENATE('Data ALL'!B267,", ",'Data ALL'!AX267," (",'Data ALL'!AZ267,")")</f>
        <v>Wallis &amp; Futuma, 2022 (19e)</v>
      </c>
      <c r="C266" s="3" t="str">
        <f>'Data ALL'!C267</f>
        <v>Total</v>
      </c>
      <c r="D266" s="23">
        <f>'Data ALL'!$D267/'Data ALL'!$N267*100</f>
        <v>22.692416927009372</v>
      </c>
      <c r="E266" s="2">
        <f>'Data ALL'!$S267/'Data ALL'!$AC267*100</f>
        <v>25.260845689181764</v>
      </c>
      <c r="F266" s="2">
        <f>'Data ALL'!$AH267/'Data ALL'!$AR267*100</f>
        <v>19.941176470588236</v>
      </c>
      <c r="G266" s="2"/>
      <c r="H266" s="2">
        <f t="shared" ref="H266:H269" si="34">F266-E266</f>
        <v>-5.3196692185935284</v>
      </c>
      <c r="I266" s="2"/>
    </row>
    <row r="267" spans="1:9" ht="15" x14ac:dyDescent="0.25">
      <c r="A267" s="71" t="s">
        <v>25</v>
      </c>
      <c r="B267" s="26" t="e">
        <f>'Data ALL'!#REF!</f>
        <v>#REF!</v>
      </c>
      <c r="C267" s="3" t="str">
        <f>'Data ALL'!C268</f>
        <v>Employees</v>
      </c>
      <c r="D267" s="21">
        <f>'Data ALL'!$D268/'Data ALL'!$N268*100</f>
        <v>14.978554932365556</v>
      </c>
      <c r="E267" s="2">
        <f>'Data ALL'!$S268/'Data ALL'!$AC268*100</f>
        <v>17.757615035644847</v>
      </c>
      <c r="F267" s="2">
        <f>'Data ALL'!$AH268/'Data ALL'!$AR268*100</f>
        <v>12.1049092131809</v>
      </c>
      <c r="G267" s="2"/>
      <c r="H267" s="2">
        <f t="shared" si="34"/>
        <v>-5.6527058224639468</v>
      </c>
      <c r="I267" s="2"/>
    </row>
    <row r="268" spans="1:9" ht="15" x14ac:dyDescent="0.25">
      <c r="A268" s="72" t="s">
        <v>26</v>
      </c>
      <c r="B268" s="26" t="e">
        <f>'Data ALL'!#REF!</f>
        <v>#REF!</v>
      </c>
      <c r="C268" s="3" t="str">
        <f>'Data ALL'!C269</f>
        <v>Employer</v>
      </c>
      <c r="D268" s="21">
        <f>'Data ALL'!$D269/'Data ALL'!$N269*100</f>
        <v>29.357798165137616</v>
      </c>
      <c r="E268" s="2">
        <f>'Data ALL'!$S269/'Data ALL'!$AC269*100</f>
        <v>36.84210526315789</v>
      </c>
      <c r="F268" s="2">
        <f>'Data ALL'!$AH269/'Data ALL'!$AR269*100</f>
        <v>12.121212121212121</v>
      </c>
      <c r="G268" s="2"/>
      <c r="H268" s="2">
        <f t="shared" si="34"/>
        <v>-24.720893141945769</v>
      </c>
      <c r="I268" s="2"/>
    </row>
    <row r="269" spans="1:9" ht="15" x14ac:dyDescent="0.25">
      <c r="A269" s="73" t="s">
        <v>34</v>
      </c>
      <c r="B269" s="26" t="e">
        <f>'Data ALL'!#REF!</f>
        <v>#REF!</v>
      </c>
      <c r="C269" s="3" t="str">
        <f>'Data ALL'!C270</f>
        <v>Own-account workers</v>
      </c>
      <c r="D269" s="22">
        <f>'Data ALL'!$D270/'Data ALL'!$N270*100</f>
        <v>77</v>
      </c>
      <c r="E269" s="2">
        <f>'Data ALL'!$S270/'Data ALL'!$AC270*100</f>
        <v>71.974522292993626</v>
      </c>
      <c r="F269" s="2">
        <f>'Data ALL'!$AH270/'Data ALL'!$AR270*100</f>
        <v>82.51748251748252</v>
      </c>
      <c r="G269" s="2"/>
      <c r="H269" s="2">
        <f t="shared" si="34"/>
        <v>10.542960224488894</v>
      </c>
      <c r="I269" s="2"/>
    </row>
    <row r="270" spans="1:9" ht="15" x14ac:dyDescent="0.25">
      <c r="A270" s="49"/>
      <c r="B270" s="26" t="e">
        <f>'Data ALL'!#REF!</f>
        <v>#REF!</v>
      </c>
      <c r="C270" s="3" t="str">
        <f>'Data ALL'!C271</f>
        <v>Contributing family workers</v>
      </c>
      <c r="D270" s="2">
        <f>'Data ALL'!$D271/'Data ALL'!$N271*100</f>
        <v>100</v>
      </c>
      <c r="E270" s="2">
        <f>'Data ALL'!$S271/'Data ALL'!$AC271*100</f>
        <v>100</v>
      </c>
      <c r="F270" s="2">
        <f>'Data ALL'!$AH271/'Data ALL'!$AR271*100</f>
        <v>100</v>
      </c>
      <c r="G270" s="2"/>
      <c r="H270" s="2"/>
      <c r="I270" s="2"/>
    </row>
    <row r="271" spans="1:9" ht="15" x14ac:dyDescent="0.25">
      <c r="A271" s="49"/>
      <c r="D271" s="2"/>
      <c r="E271" s="2"/>
      <c r="F271" s="2"/>
      <c r="G271" s="2"/>
      <c r="H271" s="2"/>
      <c r="I271" s="2"/>
    </row>
    <row r="272" spans="1:9" ht="15" x14ac:dyDescent="0.25">
      <c r="A272" s="49"/>
      <c r="B272" s="24" t="str">
        <f>CONCATENATE('Data ALL'!B273,", ",'Data ALL'!AX273," (",'Data ALL'!AZ273,")")</f>
        <v>Western Samoa, 2022 (13e)</v>
      </c>
      <c r="C272" s="3" t="str">
        <f>'Data ALL'!C273</f>
        <v>Total</v>
      </c>
      <c r="D272" s="23">
        <f>'Data ALL'!$D273/'Data ALL'!$N273*100</f>
        <v>51.574291897995671</v>
      </c>
      <c r="E272" s="2">
        <f>'Data ALL'!$S273/'Data ALL'!$AC273*100</f>
        <v>57.223985787925557</v>
      </c>
      <c r="F272" s="2">
        <f>'Data ALL'!$AH273/'Data ALL'!$AR273*100</f>
        <v>41.256583497366599</v>
      </c>
      <c r="G272" s="2"/>
      <c r="H272" s="2">
        <f t="shared" ref="H272:H275" si="35">F272-E272</f>
        <v>-15.967402290558958</v>
      </c>
    </row>
    <row r="273" spans="1:9" ht="15" x14ac:dyDescent="0.25">
      <c r="A273" s="71" t="s">
        <v>25</v>
      </c>
      <c r="B273" s="26" t="e">
        <f>'Data ALL'!#REF!</f>
        <v>#REF!</v>
      </c>
      <c r="C273" s="3" t="str">
        <f>'Data ALL'!C274</f>
        <v>Employees</v>
      </c>
      <c r="D273" s="21">
        <f>'Data ALL'!$D274/'Data ALL'!$N274*100</f>
        <v>18.922010398613516</v>
      </c>
      <c r="E273" s="2">
        <f>'Data ALL'!$S274/'Data ALL'!$AC274*100</f>
        <v>23.946515397082656</v>
      </c>
      <c r="F273" s="2">
        <f>'Data ALL'!$AH274/'Data ALL'!$AR274*100</f>
        <v>11.422153101779852</v>
      </c>
      <c r="G273" s="2"/>
      <c r="H273" s="2">
        <f t="shared" si="35"/>
        <v>-12.524362295302804</v>
      </c>
    </row>
    <row r="274" spans="1:9" ht="15" x14ac:dyDescent="0.25">
      <c r="A274" s="72" t="s">
        <v>26</v>
      </c>
      <c r="B274" s="26" t="e">
        <f>'Data ALL'!#REF!</f>
        <v>#REF!</v>
      </c>
      <c r="C274" s="3" t="str">
        <f>'Data ALL'!C275</f>
        <v>Employer</v>
      </c>
      <c r="D274" s="21">
        <f>'Data ALL'!$D275/'Data ALL'!$N275*100</f>
        <v>38.932806324110672</v>
      </c>
      <c r="E274" s="2">
        <f>'Data ALL'!$S275/'Data ALL'!$AC275*100</f>
        <v>42.706645056726096</v>
      </c>
      <c r="F274" s="2">
        <f>'Data ALL'!$AH275/'Data ALL'!$AR275*100</f>
        <v>22.535211267605636</v>
      </c>
      <c r="G274" s="2"/>
      <c r="H274" s="2">
        <f t="shared" si="35"/>
        <v>-20.17143378912046</v>
      </c>
    </row>
    <row r="275" spans="1:9" ht="15" x14ac:dyDescent="0.25">
      <c r="A275" s="73" t="s">
        <v>34</v>
      </c>
      <c r="B275" s="26" t="e">
        <f>'Data ALL'!#REF!</f>
        <v>#REF!</v>
      </c>
      <c r="C275" s="3" t="str">
        <f>'Data ALL'!C276</f>
        <v>Own-account workers</v>
      </c>
      <c r="D275" s="22">
        <f>'Data ALL'!$D276/'Data ALL'!$N276*100</f>
        <v>92.152615794735098</v>
      </c>
      <c r="E275" s="2">
        <f>'Data ALL'!$S276/'Data ALL'!$AC276*100</f>
        <v>93.715989563920985</v>
      </c>
      <c r="F275" s="2">
        <f>'Data ALL'!$AH276/'Data ALL'!$AR276*100</f>
        <v>87.584404269222389</v>
      </c>
      <c r="G275" s="2"/>
      <c r="H275" s="2">
        <f t="shared" si="35"/>
        <v>-6.1315852946985956</v>
      </c>
    </row>
    <row r="276" spans="1:9" ht="15" x14ac:dyDescent="0.25">
      <c r="A276" s="49"/>
      <c r="B276" s="26" t="e">
        <f>'Data ALL'!#REF!</f>
        <v>#REF!</v>
      </c>
      <c r="C276" s="3" t="str">
        <f>'Data ALL'!C277</f>
        <v>Contributing family workers</v>
      </c>
      <c r="D276" s="2">
        <f>'Data ALL'!$D277/'Data ALL'!$N277*100</f>
        <v>100</v>
      </c>
      <c r="E276" s="2">
        <f>'Data ALL'!$S277/'Data ALL'!$AC277*100</f>
        <v>100</v>
      </c>
      <c r="F276" s="2">
        <f>'Data ALL'!$AH277/'Data ALL'!$AR277*100</f>
        <v>100</v>
      </c>
      <c r="G276" s="2"/>
      <c r="H276" s="2"/>
    </row>
    <row r="277" spans="1:9" ht="15" x14ac:dyDescent="0.25">
      <c r="A277" s="49"/>
      <c r="D277" s="2"/>
      <c r="E277" s="2"/>
      <c r="F277" s="2"/>
      <c r="G277" s="2"/>
      <c r="H277" s="2"/>
      <c r="I277" s="2"/>
    </row>
    <row r="278" spans="1:9" ht="15" x14ac:dyDescent="0.25">
      <c r="A278" s="49"/>
      <c r="B278" s="24" t="str">
        <f>CONCATENATE('Data ALL'!B279,", ",'Data ALL'!AX279," (",'Data ALL'!AZ279,")")</f>
        <v>Australia, 2021 (13e)</v>
      </c>
      <c r="C278" s="3" t="str">
        <f>'Data ALL'!C279</f>
        <v>Total</v>
      </c>
      <c r="D278" s="23">
        <f>'Data ALL'!$D279/'Data ALL'!$N279*100</f>
        <v>26.105494012186792</v>
      </c>
      <c r="E278" s="2">
        <f>'Data ALL'!$S279/'Data ALL'!$AC279*100</f>
        <v>25.752648254445425</v>
      </c>
      <c r="F278" s="2">
        <f>'Data ALL'!$AH279/'Data ALL'!$AR279*100</f>
        <v>26.4875588282171</v>
      </c>
      <c r="G278" s="2"/>
      <c r="H278" s="2">
        <f t="shared" ref="H278:H281" si="36">F278-E278</f>
        <v>0.73491057377167479</v>
      </c>
    </row>
    <row r="279" spans="1:9" ht="15" x14ac:dyDescent="0.25">
      <c r="A279" s="71" t="s">
        <v>25</v>
      </c>
      <c r="B279" s="26" t="e">
        <f>'Data ALL'!#REF!</f>
        <v>#REF!</v>
      </c>
      <c r="C279" s="3" t="str">
        <f>'Data ALL'!C280</f>
        <v>Employees</v>
      </c>
      <c r="D279" s="21">
        <f>'Data ALL'!$D280/'Data ALL'!$N280*100</f>
        <v>20.040084951226856</v>
      </c>
      <c r="E279" s="2">
        <f>'Data ALL'!$S280/'Data ALL'!$AC280*100</f>
        <v>18.718892499657031</v>
      </c>
      <c r="F279" s="2">
        <f>'Data ALL'!$AH280/'Data ALL'!$AR280*100</f>
        <v>21.35564631003928</v>
      </c>
      <c r="G279" s="2"/>
      <c r="H279" s="2">
        <f t="shared" si="36"/>
        <v>2.636753810382249</v>
      </c>
    </row>
    <row r="280" spans="1:9" ht="15" x14ac:dyDescent="0.25">
      <c r="A280" s="72" t="s">
        <v>26</v>
      </c>
      <c r="B280" s="26" t="e">
        <f>'Data ALL'!#REF!</f>
        <v>#REF!</v>
      </c>
      <c r="C280" s="3" t="str">
        <f>'Data ALL'!C281</f>
        <v>Employer</v>
      </c>
      <c r="D280" s="21">
        <f>'Data ALL'!$D281/'Data ALL'!$N281*100</f>
        <v>9.4456086628571807</v>
      </c>
      <c r="E280" s="2">
        <f>'Data ALL'!$S281/'Data ALL'!$AC281*100</f>
        <v>8.7638404172458166</v>
      </c>
      <c r="F280" s="2">
        <f>'Data ALL'!$AH281/'Data ALL'!$AR281*100</f>
        <v>11.464071684679119</v>
      </c>
      <c r="G280" s="2"/>
      <c r="H280" s="2">
        <f t="shared" si="36"/>
        <v>2.7002312674333027</v>
      </c>
    </row>
    <row r="281" spans="1:9" ht="15" x14ac:dyDescent="0.25">
      <c r="A281" s="73" t="s">
        <v>34</v>
      </c>
      <c r="B281" s="26" t="e">
        <f>'Data ALL'!#REF!</f>
        <v>#REF!</v>
      </c>
      <c r="C281" s="3" t="str">
        <f>'Data ALL'!C282</f>
        <v>Own-account workers</v>
      </c>
      <c r="D281" s="22">
        <f>'Data ALL'!$D282/'Data ALL'!$N282*100</f>
        <v>96.583846549653032</v>
      </c>
      <c r="E281" s="2">
        <f>'Data ALL'!$S282/'Data ALL'!$AC282*100</f>
        <v>96.48120562633919</v>
      </c>
      <c r="F281" s="2">
        <f>'Data ALL'!$AH282/'Data ALL'!$AR282*100</f>
        <v>96.741040600071443</v>
      </c>
      <c r="G281" s="2"/>
      <c r="H281" s="2">
        <f t="shared" si="36"/>
        <v>0.25983497373225362</v>
      </c>
    </row>
    <row r="282" spans="1:9" ht="15" x14ac:dyDescent="0.25">
      <c r="A282" s="49"/>
      <c r="B282" s="26" t="e">
        <f>'Data ALL'!#REF!</f>
        <v>#REF!</v>
      </c>
      <c r="C282" s="3" t="str">
        <f>'Data ALL'!C283</f>
        <v>Contributing family workers</v>
      </c>
      <c r="D282" s="2">
        <f>'Data ALL'!$D283/'Data ALL'!$N283*100</f>
        <v>100</v>
      </c>
      <c r="E282" s="2">
        <f>'Data ALL'!$S283/'Data ALL'!$AC283*100</f>
        <v>100</v>
      </c>
      <c r="F282" s="2">
        <f>'Data ALL'!$AH283/'Data ALL'!$AR283*100</f>
        <v>100</v>
      </c>
      <c r="G282" s="2"/>
      <c r="H282" s="2"/>
    </row>
    <row r="283" spans="1:9" ht="15" x14ac:dyDescent="0.25">
      <c r="A283" s="49"/>
      <c r="D283" s="2"/>
      <c r="E283" s="2"/>
      <c r="F283" s="2"/>
      <c r="G283" s="2"/>
      <c r="H283" s="2"/>
      <c r="I283" s="2"/>
    </row>
    <row r="284" spans="1:9" ht="15" x14ac:dyDescent="0.25">
      <c r="A284" s="49"/>
      <c r="B284" s="24" t="str">
        <f>CONCATENATE('Data ALL'!B285,", ",'Data ALL'!AX285," (",'Data ALL'!AZ285,")")</f>
        <v>Korea Republic, 2019 (13e)</v>
      </c>
      <c r="C284" s="3" t="str">
        <f>'Data ALL'!C285</f>
        <v>Total</v>
      </c>
      <c r="D284" s="23">
        <f>'Data ALL'!$D285/'Data ALL'!$N285*100</f>
        <v>29.122336002607124</v>
      </c>
      <c r="E284" s="2">
        <f>'Data ALL'!$S285/'Data ALL'!$AC285*100</f>
        <v>24.210418280582445</v>
      </c>
      <c r="F284" s="2">
        <f>'Data ALL'!$AH285/'Data ALL'!$AR285*100</f>
        <v>36.250078533209077</v>
      </c>
      <c r="G284" s="2"/>
      <c r="H284" s="2">
        <f t="shared" ref="H284:H287" si="37">F284-E284</f>
        <v>12.039660252626632</v>
      </c>
    </row>
    <row r="285" spans="1:9" ht="15" x14ac:dyDescent="0.25">
      <c r="A285" s="71" t="s">
        <v>25</v>
      </c>
      <c r="B285" s="26" t="e">
        <f>'Data ALL'!#REF!</f>
        <v>#REF!</v>
      </c>
      <c r="C285" s="3" t="str">
        <f>'Data ALL'!C286</f>
        <v>Employees</v>
      </c>
      <c r="D285" s="21">
        <f>'Data ALL'!$D286/'Data ALL'!$N286*100</f>
        <v>24.430050616705493</v>
      </c>
      <c r="E285" s="2">
        <f>'Data ALL'!$S286/'Data ALL'!$AC286*100</f>
        <v>21.658504757887258</v>
      </c>
      <c r="F285" s="2">
        <f>'Data ALL'!$AH286/'Data ALL'!$AR286*100</f>
        <v>28.271300671661514</v>
      </c>
      <c r="G285" s="2"/>
      <c r="H285" s="2">
        <f t="shared" si="37"/>
        <v>6.6127959137742565</v>
      </c>
    </row>
    <row r="286" spans="1:9" ht="15" x14ac:dyDescent="0.25">
      <c r="A286" s="72" t="s">
        <v>26</v>
      </c>
      <c r="B286" s="26" t="e">
        <f>'Data ALL'!#REF!</f>
        <v>#REF!</v>
      </c>
      <c r="C286" s="3" t="str">
        <f>'Data ALL'!C287</f>
        <v>Employer</v>
      </c>
      <c r="D286" s="21">
        <f>'Data ALL'!$D287/'Data ALL'!$N287*100</f>
        <v>7.038180990493129</v>
      </c>
      <c r="E286" s="2">
        <f>'Data ALL'!$S287/'Data ALL'!$AC287*100</f>
        <v>5.6196571416728052</v>
      </c>
      <c r="F286" s="2">
        <f>'Data ALL'!$AH287/'Data ALL'!$AR287*100</f>
        <v>11.686797450729577</v>
      </c>
      <c r="G286" s="2"/>
      <c r="H286" s="2">
        <f t="shared" si="37"/>
        <v>6.0671403090567715</v>
      </c>
    </row>
    <row r="287" spans="1:9" ht="15" x14ac:dyDescent="0.25">
      <c r="A287" s="73" t="s">
        <v>34</v>
      </c>
      <c r="B287" s="26" t="e">
        <f>'Data ALL'!#REF!</f>
        <v>#REF!</v>
      </c>
      <c r="C287" s="3" t="str">
        <f>'Data ALL'!C288</f>
        <v>Own-account workers</v>
      </c>
      <c r="D287" s="22">
        <f>'Data ALL'!$D288/'Data ALL'!$N288*100</f>
        <v>40.615456882347388</v>
      </c>
      <c r="E287" s="2">
        <f>'Data ALL'!$S288/'Data ALL'!$AC288*100</f>
        <v>37.994448325012122</v>
      </c>
      <c r="F287" s="2">
        <f>'Data ALL'!$AH288/'Data ALL'!$AR288*100</f>
        <v>47.136876181175339</v>
      </c>
      <c r="G287" s="2"/>
      <c r="H287" s="2">
        <f t="shared" si="37"/>
        <v>9.1424278561632164</v>
      </c>
    </row>
    <row r="288" spans="1:9" ht="15" x14ac:dyDescent="0.25">
      <c r="A288" s="49"/>
      <c r="B288" s="26" t="e">
        <f>'Data ALL'!#REF!</f>
        <v>#REF!</v>
      </c>
      <c r="C288" s="3" t="str">
        <f>'Data ALL'!C289</f>
        <v>Contributing family workers</v>
      </c>
      <c r="D288" s="2">
        <f>'Data ALL'!$D289/'Data ALL'!$N289*100</f>
        <v>100</v>
      </c>
      <c r="E288" s="2">
        <f>'Data ALL'!$S289/'Data ALL'!$AC289*100</f>
        <v>100</v>
      </c>
      <c r="F288" s="2">
        <f>'Data ALL'!$AH289/'Data ALL'!$AR289*100</f>
        <v>100</v>
      </c>
      <c r="G288" s="2"/>
      <c r="H288" s="2"/>
    </row>
    <row r="289" spans="1:1" ht="15" x14ac:dyDescent="0.25">
      <c r="A289" s="49"/>
    </row>
  </sheetData>
  <conditionalFormatting sqref="H8:H78">
    <cfRule type="cellIs" dxfId="5" priority="11" operator="greaterThan">
      <formula>0</formula>
    </cfRule>
    <cfRule type="colorScale" priority="12">
      <colorScale>
        <cfvo type="formula" val="&quot;&lt;0&quot;"/>
        <cfvo type="formula" val="&quot;&gt;0&quot;"/>
        <color theme="4" tint="0.59999389629810485"/>
        <color rgb="FFC00000"/>
      </colorScale>
    </cfRule>
  </conditionalFormatting>
  <conditionalFormatting sqref="H80:H120">
    <cfRule type="cellIs" dxfId="4" priority="9" operator="greaterThan">
      <formula>0</formula>
    </cfRule>
    <cfRule type="colorScale" priority="10">
      <colorScale>
        <cfvo type="formula" val="&quot;&lt;0&quot;"/>
        <cfvo type="formula" val="&quot;&gt;0&quot;"/>
        <color theme="4" tint="0.59999389629810485"/>
        <color rgb="FFC00000"/>
      </colorScale>
    </cfRule>
  </conditionalFormatting>
  <conditionalFormatting sqref="H122:H162">
    <cfRule type="cellIs" dxfId="3" priority="7" operator="greaterThan">
      <formula>0</formula>
    </cfRule>
    <cfRule type="colorScale" priority="8">
      <colorScale>
        <cfvo type="formula" val="&quot;&lt;0&quot;"/>
        <cfvo type="formula" val="&quot;&gt;0&quot;"/>
        <color theme="4" tint="0.59999389629810485"/>
        <color rgb="FFC00000"/>
      </colorScale>
    </cfRule>
  </conditionalFormatting>
  <conditionalFormatting sqref="H164:H204">
    <cfRule type="cellIs" dxfId="2" priority="5" operator="greaterThan">
      <formula>0</formula>
    </cfRule>
    <cfRule type="colorScale" priority="6">
      <colorScale>
        <cfvo type="formula" val="&quot;&lt;0&quot;"/>
        <cfvo type="formula" val="&quot;&gt;0&quot;"/>
        <color theme="4" tint="0.59999389629810485"/>
        <color rgb="FFC00000"/>
      </colorScale>
    </cfRule>
  </conditionalFormatting>
  <conditionalFormatting sqref="H206:H246">
    <cfRule type="cellIs" dxfId="1" priority="3" operator="greaterThan">
      <formula>0</formula>
    </cfRule>
    <cfRule type="colorScale" priority="4">
      <colorScale>
        <cfvo type="formula" val="&quot;&lt;0&quot;"/>
        <cfvo type="formula" val="&quot;&gt;0&quot;"/>
        <color theme="4" tint="0.59999389629810485"/>
        <color rgb="FFC00000"/>
      </colorScale>
    </cfRule>
  </conditionalFormatting>
  <conditionalFormatting sqref="H248:H288">
    <cfRule type="cellIs" dxfId="0" priority="1" operator="greaterThan">
      <formula>0</formula>
    </cfRule>
    <cfRule type="colorScale" priority="2">
      <colorScale>
        <cfvo type="formula" val="&quot;&lt;0&quot;"/>
        <cfvo type="formula" val="&quot;&gt;0&quot;"/>
        <color theme="4" tint="0.59999389629810485"/>
        <color rgb="FFC00000"/>
      </colorScale>
    </cfRule>
  </conditionalFormatting>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E8B44-BB11-4E07-AA52-AF01FBA982B0}">
  <sheetPr>
    <tabColor theme="8" tint="0.39997558519241921"/>
  </sheetPr>
  <dimension ref="A1:R295"/>
  <sheetViews>
    <sheetView topLeftCell="A3" workbookViewId="0">
      <selection activeCell="D8" sqref="D8:E11"/>
    </sheetView>
  </sheetViews>
  <sheetFormatPr defaultColWidth="0" defaultRowHeight="12.75" x14ac:dyDescent="0.2"/>
  <cols>
    <col min="1" max="1" width="3" style="3" customWidth="1"/>
    <col min="2" max="2" width="25.85546875" style="3" customWidth="1"/>
    <col min="3" max="3" width="22.85546875" style="3" customWidth="1"/>
    <col min="4" max="4" width="14.5703125" style="3" customWidth="1"/>
    <col min="5" max="5" width="13.42578125" style="3" customWidth="1"/>
    <col min="6" max="6" width="3.140625" style="3" customWidth="1"/>
    <col min="7" max="7" width="15.140625" style="3" customWidth="1"/>
    <col min="8" max="8" width="2" style="3" customWidth="1"/>
    <col min="9" max="16" width="9.140625" style="3" customWidth="1"/>
    <col min="17" max="17" width="4.140625" style="3" customWidth="1"/>
    <col min="18" max="18" width="0" style="3" hidden="1" customWidth="1"/>
    <col min="19" max="16384" width="9.140625" style="3" hidden="1"/>
  </cols>
  <sheetData>
    <row r="1" spans="2:12" ht="18.75" x14ac:dyDescent="0.3">
      <c r="B1" s="40" t="s">
        <v>89</v>
      </c>
      <c r="C1" s="40"/>
      <c r="D1" s="40"/>
      <c r="E1" s="40"/>
      <c r="F1" s="40"/>
      <c r="G1" s="40"/>
    </row>
    <row r="2" spans="2:12" x14ac:dyDescent="0.2">
      <c r="B2" s="3" t="s">
        <v>195</v>
      </c>
    </row>
    <row r="4" spans="2:12" ht="26.25" x14ac:dyDescent="0.25">
      <c r="B4" s="41"/>
      <c r="D4" s="42" t="s">
        <v>0</v>
      </c>
      <c r="E4" s="42" t="s">
        <v>5</v>
      </c>
      <c r="G4" s="41"/>
      <c r="I4" s="1" t="s">
        <v>88</v>
      </c>
    </row>
    <row r="7" spans="2:12" ht="18.75" x14ac:dyDescent="0.3">
      <c r="B7" s="74" t="s">
        <v>52</v>
      </c>
      <c r="C7" s="19" t="s">
        <v>1</v>
      </c>
      <c r="D7" s="2">
        <f>'Data ALL'!D9/'Data ALL'!D9*100</f>
        <v>100</v>
      </c>
      <c r="E7" s="2">
        <f>'Data ALL'!I9/'Data ALL'!I9*100</f>
        <v>100</v>
      </c>
      <c r="G7" s="34" t="str">
        <f>B7</f>
        <v>Abelina</v>
      </c>
      <c r="H7" s="13"/>
      <c r="I7" s="13"/>
      <c r="J7" s="13"/>
      <c r="K7" s="13"/>
      <c r="L7" s="13"/>
    </row>
    <row r="8" spans="2:12" x14ac:dyDescent="0.2">
      <c r="C8" s="19" t="s">
        <v>8</v>
      </c>
      <c r="D8" s="2"/>
      <c r="E8" s="2"/>
    </row>
    <row r="9" spans="2:12" x14ac:dyDescent="0.2">
      <c r="C9" s="19" t="s">
        <v>9</v>
      </c>
      <c r="D9" s="2"/>
      <c r="E9" s="2"/>
    </row>
    <row r="10" spans="2:12" x14ac:dyDescent="0.2">
      <c r="C10" s="19" t="s">
        <v>10</v>
      </c>
      <c r="D10" s="2"/>
      <c r="E10" s="2"/>
    </row>
    <row r="11" spans="2:12" x14ac:dyDescent="0.2">
      <c r="C11" s="19" t="s">
        <v>11</v>
      </c>
      <c r="D11" s="2"/>
      <c r="E11" s="2"/>
    </row>
    <row r="12" spans="2:12" ht="22.5" x14ac:dyDescent="0.2">
      <c r="D12" s="96" t="s">
        <v>0</v>
      </c>
      <c r="E12" s="96" t="s">
        <v>5</v>
      </c>
    </row>
    <row r="13" spans="2:12" hidden="1" x14ac:dyDescent="0.2">
      <c r="B13" s="34" t="str">
        <f>CONCATENATE('Data ALL'!B15,", ",'Data ALL'!AX15," (",'Data ALL'!AZ15,")")</f>
        <v>Afghanistan, 2021 (13e)</v>
      </c>
      <c r="C13" s="19" t="s">
        <v>1</v>
      </c>
      <c r="D13" s="2">
        <f>'Data ALL'!D15/'Data ALL'!D15*100</f>
        <v>100</v>
      </c>
      <c r="E13" s="2">
        <f>'Data ALL'!I15/'Data ALL'!I15*100</f>
        <v>100</v>
      </c>
      <c r="G13" s="34" t="str">
        <f>B13</f>
        <v>Afghanistan, 2021 (13e)</v>
      </c>
      <c r="H13" s="13"/>
      <c r="I13" s="13"/>
      <c r="J13" s="13"/>
      <c r="K13" s="13"/>
      <c r="L13" s="13"/>
    </row>
    <row r="14" spans="2:12" hidden="1" x14ac:dyDescent="0.2">
      <c r="C14" s="19" t="s">
        <v>8</v>
      </c>
      <c r="D14" s="2">
        <f>'Data ALL'!D16/'Data ALL'!D15*100</f>
        <v>18.108227060356398</v>
      </c>
      <c r="E14" s="2">
        <f>'Data ALL'!I16/'Data ALL'!I15*100</f>
        <v>48.357312128880601</v>
      </c>
    </row>
    <row r="15" spans="2:12" hidden="1" x14ac:dyDescent="0.2">
      <c r="C15" s="19" t="s">
        <v>9</v>
      </c>
      <c r="D15" s="2">
        <f>'Data ALL'!D17/'Data ALL'!D15*100</f>
        <v>3.2565368981569067</v>
      </c>
      <c r="E15" s="2">
        <f>'Data ALL'!I17/'Data ALL'!I15*100</f>
        <v>14.847264388234438</v>
      </c>
    </row>
    <row r="16" spans="2:12" hidden="1" x14ac:dyDescent="0.2">
      <c r="C16" s="19" t="s">
        <v>10</v>
      </c>
      <c r="D16" s="2">
        <f>'Data ALL'!D18/'Data ALL'!D15*100</f>
        <v>70.496515903267834</v>
      </c>
      <c r="E16" s="2">
        <f>'Data ALL'!I18/'Data ALL'!I15*100</f>
        <v>36.795423482884956</v>
      </c>
    </row>
    <row r="17" spans="2:12" hidden="1" x14ac:dyDescent="0.2">
      <c r="C17" s="19" t="s">
        <v>11</v>
      </c>
      <c r="D17" s="2">
        <f>'Data ALL'!D19/'Data ALL'!D15*100</f>
        <v>8.1387201382188579</v>
      </c>
      <c r="E17" s="2"/>
    </row>
    <row r="18" spans="2:12" ht="22.5" hidden="1" x14ac:dyDescent="0.2">
      <c r="D18" s="96" t="s">
        <v>0</v>
      </c>
      <c r="E18" s="96" t="s">
        <v>5</v>
      </c>
    </row>
    <row r="19" spans="2:12" x14ac:dyDescent="0.2">
      <c r="B19" s="34" t="str">
        <f>CONCATENATE('Data ALL'!B21,", ",'Data ALL'!AX21," (",'Data ALL'!AZ21,")")</f>
        <v>Afghanistan, 2021 (19e)</v>
      </c>
      <c r="C19" s="19" t="s">
        <v>1</v>
      </c>
      <c r="D19" s="2">
        <f>'Data ALL'!D21/'Data ALL'!D21*100</f>
        <v>100</v>
      </c>
      <c r="E19" s="2">
        <f>'Data ALL'!I21/'Data ALL'!I21*100</f>
        <v>100</v>
      </c>
      <c r="G19" s="34" t="str">
        <f>B19</f>
        <v>Afghanistan, 2021 (19e)</v>
      </c>
      <c r="H19" s="13"/>
      <c r="I19" s="13"/>
      <c r="J19" s="13"/>
      <c r="K19" s="13"/>
      <c r="L19" s="13"/>
    </row>
    <row r="20" spans="2:12" x14ac:dyDescent="0.2">
      <c r="C20" s="19" t="s">
        <v>8</v>
      </c>
      <c r="D20" s="2">
        <f>'Data ALL'!D22/'Data ALL'!D21*100</f>
        <v>29.768617499945609</v>
      </c>
      <c r="E20" s="2">
        <f>'Data ALL'!I22/'Data ALL'!I21*100</f>
        <v>48.357312128880601</v>
      </c>
    </row>
    <row r="21" spans="2:12" x14ac:dyDescent="0.2">
      <c r="C21" s="19" t="s">
        <v>9</v>
      </c>
      <c r="D21" s="2">
        <f>'Data ALL'!D23/'Data ALL'!D21*100</f>
        <v>5.3695217488474389</v>
      </c>
      <c r="E21" s="2">
        <f>'Data ALL'!I23/'Data ALL'!I21*100</f>
        <v>14.847264388234438</v>
      </c>
    </row>
    <row r="22" spans="2:12" x14ac:dyDescent="0.2">
      <c r="C22" s="19" t="s">
        <v>10</v>
      </c>
      <c r="D22" s="2">
        <f>'Data ALL'!D24/'Data ALL'!D21*100</f>
        <v>51.530691457695909</v>
      </c>
      <c r="E22" s="2">
        <f>'Data ALL'!I24/'Data ALL'!I21*100</f>
        <v>36.795423482884956</v>
      </c>
    </row>
    <row r="23" spans="2:12" x14ac:dyDescent="0.2">
      <c r="C23" s="19" t="s">
        <v>11</v>
      </c>
      <c r="D23" s="2">
        <f>'Data ALL'!D25/'Data ALL'!D21*100</f>
        <v>13.331169293511044</v>
      </c>
      <c r="E23" s="2"/>
    </row>
    <row r="24" spans="2:12" ht="22.5" x14ac:dyDescent="0.2">
      <c r="D24" s="96" t="s">
        <v>0</v>
      </c>
      <c r="E24" s="96" t="s">
        <v>5</v>
      </c>
    </row>
    <row r="25" spans="2:12" x14ac:dyDescent="0.2">
      <c r="B25" s="34" t="str">
        <f>CONCATENATE('Data ALL'!B27,", ",'Data ALL'!AX27," (",'Data ALL'!AZ27,")")</f>
        <v xml:space="preserve"> Bangladesh, 2022 (13e)</v>
      </c>
      <c r="C25" s="19" t="s">
        <v>1</v>
      </c>
      <c r="D25" s="2">
        <f>'Data ALL'!D27/'Data ALL'!D27*100</f>
        <v>100</v>
      </c>
      <c r="E25" s="2">
        <f>'Data ALL'!I27/'Data ALL'!I27*100</f>
        <v>100</v>
      </c>
      <c r="G25" s="34" t="str">
        <f>B25</f>
        <v xml:space="preserve"> Bangladesh, 2022 (13e)</v>
      </c>
      <c r="H25" s="13"/>
      <c r="I25" s="13"/>
      <c r="J25" s="13"/>
      <c r="K25" s="13"/>
      <c r="L25" s="13"/>
    </row>
    <row r="26" spans="2:12" x14ac:dyDescent="0.2">
      <c r="C26" s="19" t="s">
        <v>8</v>
      </c>
      <c r="D26" s="2">
        <f>'Data ALL'!D28/'Data ALL'!D27*100</f>
        <v>51.117177311683861</v>
      </c>
      <c r="E26" s="2">
        <f>'Data ALL'!I28/'Data ALL'!I27*100</f>
        <v>19.642560474958085</v>
      </c>
    </row>
    <row r="27" spans="2:12" x14ac:dyDescent="0.2">
      <c r="C27" s="19" t="s">
        <v>9</v>
      </c>
      <c r="D27" s="2">
        <f>'Data ALL'!D29/'Data ALL'!D27*100</f>
        <v>1.7718286555193683</v>
      </c>
      <c r="E27" s="2">
        <f>'Data ALL'!I29/'Data ALL'!I27*100</f>
        <v>16.814738261421621</v>
      </c>
    </row>
    <row r="28" spans="2:12" x14ac:dyDescent="0.2">
      <c r="C28" s="19" t="s">
        <v>10</v>
      </c>
      <c r="D28" s="2">
        <f>'Data ALL'!D30/'Data ALL'!D27*100</f>
        <v>31.347245159440057</v>
      </c>
      <c r="E28" s="2">
        <f>'Data ALL'!I30/'Data ALL'!I27*100</f>
        <v>63.542691813448315</v>
      </c>
    </row>
    <row r="29" spans="2:12" x14ac:dyDescent="0.2">
      <c r="C29" s="19" t="s">
        <v>11</v>
      </c>
      <c r="D29" s="2">
        <f>'Data ALL'!D31/'Data ALL'!D27*100</f>
        <v>15.763748873356715</v>
      </c>
      <c r="E29" s="2"/>
    </row>
    <row r="30" spans="2:12" ht="22.5" x14ac:dyDescent="0.2">
      <c r="D30" s="96" t="s">
        <v>0</v>
      </c>
      <c r="E30" s="96" t="s">
        <v>5</v>
      </c>
    </row>
    <row r="31" spans="2:12" hidden="1" x14ac:dyDescent="0.2">
      <c r="B31" s="34" t="str">
        <f>CONCATENATE('Data ALL'!B33,", ",'Data ALL'!AX33," (",'Data ALL'!AZ33,")")</f>
        <v xml:space="preserve"> Brunei Darussalam, 2023 (13e)</v>
      </c>
      <c r="C31" s="19" t="s">
        <v>1</v>
      </c>
      <c r="D31" s="2">
        <f>'Data ALL'!D33/'Data ALL'!D33*100</f>
        <v>100</v>
      </c>
      <c r="E31" s="2">
        <f>'Data ALL'!I33/'Data ALL'!I33*100</f>
        <v>100</v>
      </c>
      <c r="G31" s="34" t="str">
        <f>B31</f>
        <v xml:space="preserve"> Brunei Darussalam, 2023 (13e)</v>
      </c>
      <c r="H31" s="13"/>
      <c r="I31" s="13"/>
      <c r="J31" s="13"/>
      <c r="K31" s="13"/>
      <c r="L31" s="13"/>
    </row>
    <row r="32" spans="2:12" hidden="1" x14ac:dyDescent="0.2">
      <c r="C32" s="19" t="s">
        <v>8</v>
      </c>
      <c r="D32" s="2">
        <f>'Data ALL'!D34/'Data ALL'!D33*100</f>
        <v>88.972694754220413</v>
      </c>
      <c r="E32" s="2">
        <f>'Data ALL'!I34/'Data ALL'!I33*100</f>
        <v>93.566969480715699</v>
      </c>
    </row>
    <row r="33" spans="2:12" hidden="1" x14ac:dyDescent="0.2">
      <c r="C33" s="19" t="s">
        <v>9</v>
      </c>
      <c r="D33" s="2">
        <f>'Data ALL'!D35/'Data ALL'!D33*100</f>
        <v>0.9371509962287361</v>
      </c>
      <c r="E33" s="2">
        <f>'Data ALL'!I35/'Data ALL'!I33*100</f>
        <v>3.5167576394648354</v>
      </c>
    </row>
    <row r="34" spans="2:12" hidden="1" x14ac:dyDescent="0.2">
      <c r="C34" s="19" t="s">
        <v>10</v>
      </c>
      <c r="D34" s="2">
        <f>'Data ALL'!D36/'Data ALL'!D33*100</f>
        <v>7.8014987941666805</v>
      </c>
      <c r="E34" s="2">
        <f>'Data ALL'!I36/'Data ALL'!I33*100</f>
        <v>2.9156299625179214</v>
      </c>
    </row>
    <row r="35" spans="2:12" hidden="1" x14ac:dyDescent="0.2">
      <c r="C35" s="19" t="s">
        <v>11</v>
      </c>
      <c r="D35" s="2">
        <f>'Data ALL'!D37/'Data ALL'!D33*100</f>
        <v>2.2870368871696098</v>
      </c>
      <c r="E35" s="2"/>
    </row>
    <row r="36" spans="2:12" ht="22.5" hidden="1" x14ac:dyDescent="0.2">
      <c r="D36" s="96" t="s">
        <v>0</v>
      </c>
      <c r="E36" s="96" t="s">
        <v>5</v>
      </c>
    </row>
    <row r="37" spans="2:12" x14ac:dyDescent="0.2">
      <c r="B37" s="34" t="str">
        <f>CONCATENATE('Data ALL'!B39,", ",'Data ALL'!AX39," (",'Data ALL'!AZ39,")")</f>
        <v xml:space="preserve"> Brunei Darussalam, 2023 (19e)</v>
      </c>
      <c r="C37" s="19" t="s">
        <v>1</v>
      </c>
      <c r="D37" s="2">
        <f>'Data ALL'!D39/'Data ALL'!D39*100</f>
        <v>100</v>
      </c>
      <c r="E37" s="2">
        <f>'Data ALL'!I39/'Data ALL'!I39*100</f>
        <v>100</v>
      </c>
      <c r="G37" s="34" t="str">
        <f>B37</f>
        <v xml:space="preserve"> Brunei Darussalam, 2023 (19e)</v>
      </c>
      <c r="H37" s="13"/>
      <c r="I37" s="13"/>
      <c r="J37" s="13"/>
      <c r="K37" s="13"/>
      <c r="L37" s="13"/>
    </row>
    <row r="38" spans="2:12" x14ac:dyDescent="0.2">
      <c r="C38" s="19" t="s">
        <v>8</v>
      </c>
      <c r="D38" s="2">
        <f>'Data ALL'!D40/'Data ALL'!D39*100</f>
        <v>89.854030109354824</v>
      </c>
      <c r="E38" s="2">
        <f>'Data ALL'!I40/'Data ALL'!I39*100</f>
        <v>93.566969480715699</v>
      </c>
    </row>
    <row r="39" spans="2:12" x14ac:dyDescent="0.2">
      <c r="C39" s="19" t="s">
        <v>9</v>
      </c>
      <c r="D39" s="2">
        <f>'Data ALL'!D41/'Data ALL'!D39*100</f>
        <v>0.94643411739706096</v>
      </c>
      <c r="E39" s="2">
        <f>'Data ALL'!I41/'Data ALL'!I39*100</f>
        <v>3.5167576394648354</v>
      </c>
    </row>
    <row r="40" spans="2:12" x14ac:dyDescent="0.2">
      <c r="C40" s="19" t="s">
        <v>10</v>
      </c>
      <c r="D40" s="2">
        <f>'Data ALL'!D42/'Data ALL'!D39*100</f>
        <v>6.8882096212628934</v>
      </c>
      <c r="E40" s="2">
        <f>'Data ALL'!I42/'Data ALL'!I39*100</f>
        <v>2.9156299625179214</v>
      </c>
    </row>
    <row r="41" spans="2:12" x14ac:dyDescent="0.2">
      <c r="C41" s="19" t="s">
        <v>11</v>
      </c>
      <c r="D41" s="2">
        <f>'Data ALL'!D43/'Data ALL'!D39*100</f>
        <v>2.3096915507461953</v>
      </c>
      <c r="E41" s="2"/>
    </row>
    <row r="42" spans="2:12" ht="22.5" x14ac:dyDescent="0.2">
      <c r="D42" s="96" t="s">
        <v>0</v>
      </c>
      <c r="E42" s="96" t="s">
        <v>5</v>
      </c>
    </row>
    <row r="43" spans="2:12" hidden="1" x14ac:dyDescent="0.2">
      <c r="B43" s="34" t="str">
        <f>CONCATENATE('Data ALL'!B45,", ",'Data ALL'!AX45," (",'Data ALL'!AZ45,")")</f>
        <v xml:space="preserve"> Cambodia, 2019 (13e)</v>
      </c>
      <c r="C43" s="19" t="s">
        <v>1</v>
      </c>
      <c r="D43" s="2">
        <f>'Data ALL'!D45/'Data ALL'!D45*100</f>
        <v>100</v>
      </c>
      <c r="E43" s="2">
        <f>'Data ALL'!I45/'Data ALL'!I45*100</f>
        <v>100</v>
      </c>
      <c r="G43" s="34" t="str">
        <f>B43</f>
        <v xml:space="preserve"> Cambodia, 2019 (13e)</v>
      </c>
      <c r="H43" s="13"/>
      <c r="I43" s="13"/>
      <c r="J43" s="13"/>
      <c r="K43" s="13"/>
      <c r="L43" s="13"/>
    </row>
    <row r="44" spans="2:12" hidden="1" x14ac:dyDescent="0.2">
      <c r="C44" s="19" t="s">
        <v>8</v>
      </c>
      <c r="D44" s="2">
        <f>'Data ALL'!D46/'Data ALL'!D45*100</f>
        <v>38.552617270385817</v>
      </c>
      <c r="E44" s="2">
        <f>'Data ALL'!I46/'Data ALL'!I45*100</f>
        <v>83.062599263742001</v>
      </c>
    </row>
    <row r="45" spans="2:12" hidden="1" x14ac:dyDescent="0.2">
      <c r="C45" s="19" t="s">
        <v>9</v>
      </c>
      <c r="D45" s="2">
        <f>'Data ALL'!D47/'Data ALL'!D45*100</f>
        <v>2.9554264623354976</v>
      </c>
      <c r="E45" s="2">
        <f>'Data ALL'!I47/'Data ALL'!I45*100</f>
        <v>4.2929604808427753</v>
      </c>
    </row>
    <row r="46" spans="2:12" hidden="1" x14ac:dyDescent="0.2">
      <c r="C46" s="19" t="s">
        <v>10</v>
      </c>
      <c r="D46" s="2">
        <f>'Data ALL'!D48/'Data ALL'!D45*100</f>
        <v>46.483470813889426</v>
      </c>
      <c r="E46" s="2">
        <f>'Data ALL'!I48/'Data ALL'!I45*100</f>
        <v>12.644440255415223</v>
      </c>
    </row>
    <row r="47" spans="2:12" hidden="1" x14ac:dyDescent="0.2">
      <c r="C47" s="19" t="s">
        <v>11</v>
      </c>
      <c r="D47" s="2">
        <f>'Data ALL'!D49/'Data ALL'!D45*100</f>
        <v>12.008472614538277</v>
      </c>
      <c r="E47" s="2"/>
    </row>
    <row r="48" spans="2:12" ht="22.5" hidden="1" x14ac:dyDescent="0.2">
      <c r="D48" s="96" t="s">
        <v>0</v>
      </c>
      <c r="E48" s="96" t="s">
        <v>5</v>
      </c>
    </row>
    <row r="49" spans="2:12" x14ac:dyDescent="0.2">
      <c r="B49" s="34" t="str">
        <f>CONCATENATE('Data ALL'!B51,", ",'Data ALL'!AX51," (",'Data ALL'!AZ51,")")</f>
        <v xml:space="preserve"> Cambodia, 2019 (19e)</v>
      </c>
      <c r="C49" s="19" t="s">
        <v>1</v>
      </c>
      <c r="D49" s="2">
        <f>'Data ALL'!D51/'Data ALL'!D51*100</f>
        <v>100</v>
      </c>
      <c r="E49" s="2">
        <f>'Data ALL'!I51/'Data ALL'!I51*100</f>
        <v>100</v>
      </c>
      <c r="G49" s="34" t="str">
        <f>B49</f>
        <v xml:space="preserve"> Cambodia, 2019 (19e)</v>
      </c>
      <c r="H49" s="13"/>
      <c r="I49" s="13"/>
      <c r="J49" s="13"/>
      <c r="K49" s="13"/>
      <c r="L49" s="13"/>
    </row>
    <row r="50" spans="2:12" x14ac:dyDescent="0.2">
      <c r="C50" s="19" t="s">
        <v>8</v>
      </c>
      <c r="D50" s="2">
        <f>'Data ALL'!D52/'Data ALL'!D51*100</f>
        <v>43.015410180101782</v>
      </c>
      <c r="E50" s="2">
        <f>'Data ALL'!I52/'Data ALL'!I51*100</f>
        <v>83.062599263742001</v>
      </c>
    </row>
    <row r="51" spans="2:12" x14ac:dyDescent="0.2">
      <c r="C51" s="19" t="s">
        <v>9</v>
      </c>
      <c r="D51" s="2">
        <f>'Data ALL'!D53/'Data ALL'!D51*100</f>
        <v>3.2975421783397976</v>
      </c>
      <c r="E51" s="2">
        <f>'Data ALL'!I53/'Data ALL'!I51*100</f>
        <v>4.2929604808427753</v>
      </c>
    </row>
    <row r="52" spans="2:12" x14ac:dyDescent="0.2">
      <c r="C52" s="19" t="s">
        <v>10</v>
      </c>
      <c r="D52" s="2">
        <f>'Data ALL'!D54/'Data ALL'!D51*100</f>
        <v>40.288492323560064</v>
      </c>
      <c r="E52" s="2">
        <f>'Data ALL'!I54/'Data ALL'!I51*100</f>
        <v>12.644440255415223</v>
      </c>
    </row>
    <row r="53" spans="2:12" x14ac:dyDescent="0.2">
      <c r="C53" s="19" t="s">
        <v>11</v>
      </c>
      <c r="D53" s="2">
        <f>'Data ALL'!D55/'Data ALL'!D51*100</f>
        <v>13.398555317998358</v>
      </c>
      <c r="E53" s="2"/>
    </row>
    <row r="54" spans="2:12" ht="22.5" x14ac:dyDescent="0.2">
      <c r="D54" s="96" t="s">
        <v>0</v>
      </c>
      <c r="E54" s="96" t="s">
        <v>5</v>
      </c>
    </row>
    <row r="55" spans="2:12" hidden="1" x14ac:dyDescent="0.2">
      <c r="B55" s="34" t="str">
        <f>CONCATENATE('Data ALL'!B57,", ",'Data ALL'!AX57," (",'Data ALL'!AZ57,")")</f>
        <v>Cook Islands, 2019 (13e)</v>
      </c>
      <c r="C55" s="19" t="s">
        <v>1</v>
      </c>
      <c r="D55" s="2">
        <f>'Data ALL'!D57/'Data ALL'!D57*100</f>
        <v>100</v>
      </c>
      <c r="E55" s="2">
        <f>'Data ALL'!I57/'Data ALL'!I57*100</f>
        <v>100</v>
      </c>
      <c r="G55" s="34" t="str">
        <f>B55</f>
        <v>Cook Islands, 2019 (13e)</v>
      </c>
      <c r="H55" s="13"/>
      <c r="I55" s="13"/>
      <c r="J55" s="13"/>
      <c r="K55" s="13"/>
      <c r="L55" s="13"/>
    </row>
    <row r="56" spans="2:12" hidden="1" x14ac:dyDescent="0.2">
      <c r="C56" s="19" t="s">
        <v>8</v>
      </c>
      <c r="D56" s="2">
        <f>'Data ALL'!D58/'Data ALL'!D57*100</f>
        <v>49.807445442875483</v>
      </c>
      <c r="E56" s="2">
        <f>'Data ALL'!I58/'Data ALL'!I57*100</f>
        <v>95.029961226647856</v>
      </c>
    </row>
    <row r="57" spans="2:12" hidden="1" x14ac:dyDescent="0.2">
      <c r="C57" s="19" t="s">
        <v>9</v>
      </c>
      <c r="D57" s="2">
        <f>'Data ALL'!D59/'Data ALL'!D57*100</f>
        <v>12.323491655969192</v>
      </c>
      <c r="E57" s="2">
        <f>'Data ALL'!I59/'Data ALL'!I57*100</f>
        <v>2.1149101163200563</v>
      </c>
    </row>
    <row r="58" spans="2:12" hidden="1" x14ac:dyDescent="0.2">
      <c r="C58" s="19" t="s">
        <v>10</v>
      </c>
      <c r="D58" s="2">
        <f>'Data ALL'!D60/'Data ALL'!D57*100</f>
        <v>19.854514334617029</v>
      </c>
      <c r="E58" s="2">
        <f>'Data ALL'!I60/'Data ALL'!I57*100</f>
        <v>2.8727529080014098</v>
      </c>
    </row>
    <row r="59" spans="2:12" hidden="1" x14ac:dyDescent="0.2">
      <c r="C59" s="19" t="s">
        <v>11</v>
      </c>
      <c r="D59" s="2">
        <f>'Data ALL'!D61/'Data ALL'!D57*100</f>
        <v>18.014548566538295</v>
      </c>
      <c r="E59" s="2"/>
    </row>
    <row r="60" spans="2:12" ht="22.5" hidden="1" x14ac:dyDescent="0.2">
      <c r="D60" s="96" t="s">
        <v>0</v>
      </c>
      <c r="E60" s="96" t="s">
        <v>5</v>
      </c>
    </row>
    <row r="61" spans="2:12" x14ac:dyDescent="0.2">
      <c r="B61" s="34" t="str">
        <f>CONCATENATE('Data ALL'!B63,", ",'Data ALL'!AX63," (",'Data ALL'!AZ63,")")</f>
        <v>Cook Islands, 2019 (19e)</v>
      </c>
      <c r="C61" s="19" t="s">
        <v>1</v>
      </c>
      <c r="D61" s="2">
        <f>'Data ALL'!D63/'Data ALL'!D63*100</f>
        <v>100</v>
      </c>
      <c r="E61" s="2">
        <f>'Data ALL'!I63/'Data ALL'!I63*100</f>
        <v>100</v>
      </c>
      <c r="G61" s="34" t="str">
        <f>B61</f>
        <v>Cook Islands, 2019 (19e)</v>
      </c>
    </row>
    <row r="62" spans="2:12" x14ac:dyDescent="0.2">
      <c r="C62" s="19" t="s">
        <v>8</v>
      </c>
      <c r="D62" s="2">
        <f>'Data ALL'!D64/'Data ALL'!D63*100</f>
        <v>51.05263157894737</v>
      </c>
      <c r="E62" s="2">
        <f>'Data ALL'!I64/'Data ALL'!I63*100</f>
        <v>95.029961226647856</v>
      </c>
    </row>
    <row r="63" spans="2:12" x14ac:dyDescent="0.2">
      <c r="C63" s="19" t="s">
        <v>9</v>
      </c>
      <c r="D63" s="2">
        <f>'Data ALL'!D65/'Data ALL'!D63*100</f>
        <v>12.631578947368421</v>
      </c>
      <c r="E63" s="2">
        <f>'Data ALL'!I65/'Data ALL'!I63*100</f>
        <v>2.1149101163200563</v>
      </c>
    </row>
    <row r="64" spans="2:12" x14ac:dyDescent="0.2">
      <c r="C64" s="19" t="s">
        <v>10</v>
      </c>
      <c r="D64" s="2">
        <f>'Data ALL'!D66/'Data ALL'!D63*100</f>
        <v>17.850877192982455</v>
      </c>
      <c r="E64" s="2">
        <f>'Data ALL'!I66/'Data ALL'!I63*100</f>
        <v>2.8727529080014098</v>
      </c>
    </row>
    <row r="65" spans="2:12" x14ac:dyDescent="0.2">
      <c r="C65" s="19" t="s">
        <v>11</v>
      </c>
      <c r="D65" s="2">
        <f>'Data ALL'!D67/'Data ALL'!D63*100</f>
        <v>18.464912280701753</v>
      </c>
      <c r="E65" s="2"/>
    </row>
    <row r="66" spans="2:12" ht="22.5" x14ac:dyDescent="0.2">
      <c r="D66" s="96" t="s">
        <v>0</v>
      </c>
      <c r="E66" s="96" t="s">
        <v>5</v>
      </c>
    </row>
    <row r="67" spans="2:12" x14ac:dyDescent="0.2">
      <c r="B67" s="34" t="str">
        <f>CONCATENATE('Data ALL'!B69,", ",'Data ALL'!AX69," (",'Data ALL'!AZ69,")")</f>
        <v>Fiji, 2016 (13e)</v>
      </c>
      <c r="C67" s="19" t="s">
        <v>1</v>
      </c>
      <c r="D67" s="2">
        <f>'Data ALL'!D69/'Data ALL'!D69*100</f>
        <v>100</v>
      </c>
      <c r="E67" s="2">
        <f>'Data ALL'!I69/'Data ALL'!I69*100</f>
        <v>100</v>
      </c>
      <c r="G67" s="34" t="str">
        <f>B67</f>
        <v>Fiji, 2016 (13e)</v>
      </c>
    </row>
    <row r="68" spans="2:12" x14ac:dyDescent="0.2">
      <c r="C68" s="19" t="s">
        <v>8</v>
      </c>
      <c r="D68" s="2">
        <f>'Data ALL'!D70/'Data ALL'!D69*100</f>
        <v>29.516134683437862</v>
      </c>
      <c r="E68" s="2">
        <f>'Data ALL'!I70/'Data ALL'!I69*100</f>
        <v>90.015515987977821</v>
      </c>
    </row>
    <row r="69" spans="2:12" x14ac:dyDescent="0.2">
      <c r="C69" s="19" t="s">
        <v>9</v>
      </c>
      <c r="D69" s="2">
        <f>'Data ALL'!D71/'Data ALL'!D69*100</f>
        <v>0.13103955712834167</v>
      </c>
      <c r="E69" s="2">
        <f>'Data ALL'!I71/'Data ALL'!I69*100</f>
        <v>2.0729576945194927</v>
      </c>
    </row>
    <row r="70" spans="2:12" x14ac:dyDescent="0.2">
      <c r="C70" s="19" t="s">
        <v>10</v>
      </c>
      <c r="D70" s="2">
        <f>'Data ALL'!D72/'Data ALL'!D69*100</f>
        <v>27.670368942924213</v>
      </c>
      <c r="E70" s="2">
        <f>'Data ALL'!I72/'Data ALL'!I69*100</f>
        <v>7.9115263175026858</v>
      </c>
    </row>
    <row r="71" spans="2:12" x14ac:dyDescent="0.2">
      <c r="C71" s="19" t="s">
        <v>11</v>
      </c>
      <c r="D71" s="2">
        <f>'Data ALL'!D73/'Data ALL'!D69*100</f>
        <v>42.682456816509585</v>
      </c>
      <c r="E71" s="2"/>
    </row>
    <row r="72" spans="2:12" ht="22.5" x14ac:dyDescent="0.2">
      <c r="D72" s="96" t="s">
        <v>0</v>
      </c>
      <c r="E72" s="96" t="s">
        <v>5</v>
      </c>
    </row>
    <row r="73" spans="2:12" x14ac:dyDescent="0.2">
      <c r="B73" s="34" t="str">
        <f>CONCATENATE('Data ALL'!B75,", ",'Data ALL'!AX75," (",'Data ALL'!AZ75,")")</f>
        <v xml:space="preserve"> India, 2023 (13e)</v>
      </c>
      <c r="C73" s="19" t="s">
        <v>1</v>
      </c>
      <c r="D73" s="2">
        <f>'Data ALL'!D75/'Data ALL'!D75*100</f>
        <v>100</v>
      </c>
      <c r="E73" s="2">
        <f>'Data ALL'!I75/'Data ALL'!I75*100</f>
        <v>100</v>
      </c>
      <c r="G73" s="34" t="str">
        <f>B73</f>
        <v xml:space="preserve"> India, 2023 (13e)</v>
      </c>
    </row>
    <row r="74" spans="2:12" x14ac:dyDescent="0.2">
      <c r="C74" s="19" t="s">
        <v>8</v>
      </c>
      <c r="D74" s="2">
        <f>'Data ALL'!D76/'Data ALL'!D75*100</f>
        <v>15.442796090628658</v>
      </c>
      <c r="E74" s="2">
        <f>'Data ALL'!I76/'Data ALL'!I75*100</f>
        <v>87.287897841925869</v>
      </c>
    </row>
    <row r="75" spans="2:12" x14ac:dyDescent="0.2">
      <c r="C75" s="19" t="s">
        <v>9</v>
      </c>
      <c r="D75" s="2">
        <f>'Data ALL'!D77/'Data ALL'!D75*100</f>
        <v>3.2745319550564549</v>
      </c>
      <c r="E75" s="2">
        <f>'Data ALL'!I77/'Data ALL'!I75*100</f>
        <v>3.6234994338072988</v>
      </c>
    </row>
    <row r="76" spans="2:12" x14ac:dyDescent="0.2">
      <c r="C76" s="19" t="s">
        <v>10</v>
      </c>
      <c r="D76" s="2">
        <f>'Data ALL'!D78/'Data ALL'!D75*100</f>
        <v>62.336278010181331</v>
      </c>
      <c r="E76" s="2">
        <f>'Data ALL'!I78/'Data ALL'!I75*100</f>
        <v>9.0886027242668401</v>
      </c>
    </row>
    <row r="77" spans="2:12" x14ac:dyDescent="0.2">
      <c r="C77" s="19" t="s">
        <v>11</v>
      </c>
      <c r="D77" s="2">
        <f>'Data ALL'!D79/'Data ALL'!D75*100</f>
        <v>18.94639394413355</v>
      </c>
      <c r="E77" s="2"/>
    </row>
    <row r="78" spans="2:12" ht="22.5" x14ac:dyDescent="0.2">
      <c r="D78" s="96" t="s">
        <v>0</v>
      </c>
      <c r="E78" s="96" t="s">
        <v>5</v>
      </c>
    </row>
    <row r="79" spans="2:12" x14ac:dyDescent="0.2">
      <c r="B79" s="34" t="str">
        <f>CONCATENATE('Data ALL'!B81,", ",'Data ALL'!AX81," (",'Data ALL'!AZ81,")")</f>
        <v xml:space="preserve"> Indonesia, 2023Q3 (13e)</v>
      </c>
      <c r="C79" s="19" t="s">
        <v>1</v>
      </c>
      <c r="D79" s="2">
        <f>'Data ALL'!D81/'Data ALL'!D81*100</f>
        <v>100</v>
      </c>
      <c r="E79" s="2">
        <f>'Data ALL'!I81/'Data ALL'!I81*100</f>
        <v>100</v>
      </c>
      <c r="G79" s="34" t="str">
        <f>B79</f>
        <v xml:space="preserve"> Indonesia, 2023Q3 (13e)</v>
      </c>
      <c r="H79" s="13"/>
      <c r="I79" s="13"/>
      <c r="J79" s="13"/>
      <c r="K79" s="13"/>
      <c r="L79" s="13"/>
    </row>
    <row r="80" spans="2:12" x14ac:dyDescent="0.2">
      <c r="C80" s="19" t="s">
        <v>8</v>
      </c>
      <c r="D80" s="2">
        <f>'Data ALL'!D82/'Data ALL'!D81*100</f>
        <v>46.194819262293983</v>
      </c>
      <c r="E80" s="2">
        <f>'Data ALL'!I82/'Data ALL'!I81*100</f>
        <v>48.723492080830269</v>
      </c>
    </row>
    <row r="81" spans="2:12" x14ac:dyDescent="0.2">
      <c r="C81" s="19" t="s">
        <v>9</v>
      </c>
      <c r="D81" s="2">
        <f>'Data ALL'!D83/'Data ALL'!D81*100</f>
        <v>1.5247058162445581</v>
      </c>
      <c r="E81" s="2">
        <f>'Data ALL'!I83/'Data ALL'!I81*100</f>
        <v>10.461918183013443</v>
      </c>
    </row>
    <row r="82" spans="2:12" x14ac:dyDescent="0.2">
      <c r="C82" s="19" t="s">
        <v>10</v>
      </c>
      <c r="D82" s="2">
        <f>'Data ALL'!D84/'Data ALL'!D81*100</f>
        <v>36.339072979399553</v>
      </c>
      <c r="E82" s="2">
        <f>'Data ALL'!I84/'Data ALL'!I81*100</f>
        <v>40.814589736156286</v>
      </c>
    </row>
    <row r="83" spans="2:12" x14ac:dyDescent="0.2">
      <c r="C83" s="19" t="s">
        <v>11</v>
      </c>
      <c r="D83" s="2">
        <f>'Data ALL'!D85/'Data ALL'!D81*100</f>
        <v>15.9414019420619</v>
      </c>
      <c r="E83" s="2"/>
    </row>
    <row r="84" spans="2:12" ht="22.5" x14ac:dyDescent="0.2">
      <c r="D84" s="96" t="s">
        <v>0</v>
      </c>
      <c r="E84" s="96" t="s">
        <v>5</v>
      </c>
    </row>
    <row r="85" spans="2:12" hidden="1" x14ac:dyDescent="0.2">
      <c r="B85" s="34" t="str">
        <f>CONCATENATE('Data ALL'!B87,", ",'Data ALL'!AX87," (",'Data ALL'!AZ87,")")</f>
        <v>Kiribati, 2019 (13e)</v>
      </c>
      <c r="C85" s="19" t="s">
        <v>1</v>
      </c>
      <c r="D85" s="2">
        <f>'Data ALL'!D87/'Data ALL'!D87*100</f>
        <v>100</v>
      </c>
      <c r="E85" s="2">
        <f>'Data ALL'!I87/'Data ALL'!I87*100</f>
        <v>100</v>
      </c>
      <c r="G85" s="34" t="str">
        <f>B85</f>
        <v>Kiribati, 2019 (13e)</v>
      </c>
      <c r="H85" s="13"/>
      <c r="I85" s="13"/>
      <c r="J85" s="13"/>
      <c r="K85" s="13"/>
      <c r="L85" s="13"/>
    </row>
    <row r="86" spans="2:12" hidden="1" x14ac:dyDescent="0.2">
      <c r="C86" s="19" t="s">
        <v>8</v>
      </c>
      <c r="D86" s="2">
        <f>'Data ALL'!D88/'Data ALL'!D87*100</f>
        <v>40.649253108570477</v>
      </c>
      <c r="E86" s="2">
        <f>'Data ALL'!I88/'Data ALL'!I87*100</f>
        <v>90.930337756332932</v>
      </c>
    </row>
    <row r="87" spans="2:12" hidden="1" x14ac:dyDescent="0.2">
      <c r="C87" s="19" t="s">
        <v>9</v>
      </c>
      <c r="D87" s="2">
        <f>'Data ALL'!D89/'Data ALL'!D87*100</f>
        <v>1.8609697070850373</v>
      </c>
      <c r="E87" s="2">
        <f>'Data ALL'!I89/'Data ALL'!I87*100</f>
        <v>1.9451145958986731</v>
      </c>
    </row>
    <row r="88" spans="2:12" hidden="1" x14ac:dyDescent="0.2">
      <c r="C88" s="19" t="s">
        <v>10</v>
      </c>
      <c r="D88" s="2">
        <f>'Data ALL'!D90/'Data ALL'!D87*100</f>
        <v>43.252941667362094</v>
      </c>
      <c r="E88" s="2">
        <f>'Data ALL'!I90/'Data ALL'!I87*100</f>
        <v>7.1245476477683951</v>
      </c>
    </row>
    <row r="89" spans="2:12" hidden="1" x14ac:dyDescent="0.2">
      <c r="C89" s="19" t="s">
        <v>11</v>
      </c>
      <c r="D89" s="2">
        <f>'Data ALL'!D91/'Data ALL'!D87*100</f>
        <v>14.23683551698239</v>
      </c>
      <c r="E89" s="2"/>
    </row>
    <row r="90" spans="2:12" ht="22.5" hidden="1" x14ac:dyDescent="0.2">
      <c r="D90" s="96" t="s">
        <v>0</v>
      </c>
      <c r="E90" s="96" t="s">
        <v>5</v>
      </c>
    </row>
    <row r="91" spans="2:12" x14ac:dyDescent="0.2">
      <c r="B91" s="34" t="str">
        <f>CONCATENATE('Data ALL'!B93,", ",'Data ALL'!AX93," (",'Data ALL'!AZ93,")")</f>
        <v>Kiribati, 2019 (19e)</v>
      </c>
      <c r="C91" s="19" t="s">
        <v>1</v>
      </c>
      <c r="D91" s="2">
        <f>'Data ALL'!D93/'Data ALL'!D93*100</f>
        <v>100</v>
      </c>
      <c r="E91" s="2">
        <f>'Data ALL'!I93/'Data ALL'!I93*100</f>
        <v>100</v>
      </c>
      <c r="G91" s="34" t="str">
        <f>B91</f>
        <v>Kiribati, 2019 (19e)</v>
      </c>
      <c r="H91" s="13"/>
      <c r="I91" s="13"/>
      <c r="J91" s="13"/>
      <c r="K91" s="13"/>
      <c r="L91" s="13"/>
    </row>
    <row r="92" spans="2:12" x14ac:dyDescent="0.2">
      <c r="C92" s="19" t="s">
        <v>8</v>
      </c>
      <c r="D92" s="2">
        <f>'Data ALL'!D94/'Data ALL'!D93*100</f>
        <v>40.853811960077167</v>
      </c>
      <c r="E92" s="2">
        <f>'Data ALL'!I94/'Data ALL'!I93*100</f>
        <v>91.026415094339626</v>
      </c>
    </row>
    <row r="93" spans="2:12" x14ac:dyDescent="0.2">
      <c r="C93" s="19" t="s">
        <v>9</v>
      </c>
      <c r="D93" s="2">
        <f>'Data ALL'!D95/'Data ALL'!D93*100</f>
        <v>1.8703346473203053</v>
      </c>
      <c r="E93" s="2">
        <f>'Data ALL'!I95/'Data ALL'!I93*100</f>
        <v>1.9471698113207547</v>
      </c>
    </row>
    <row r="94" spans="2:12" x14ac:dyDescent="0.2">
      <c r="C94" s="19" t="s">
        <v>10</v>
      </c>
      <c r="D94" s="2">
        <f>'Data ALL'!D96/'Data ALL'!D93*100</f>
        <v>42.967373983057954</v>
      </c>
      <c r="E94" s="2">
        <f>'Data ALL'!I96/'Data ALL'!I93*100</f>
        <v>7.0264150943396224</v>
      </c>
    </row>
    <row r="95" spans="2:12" x14ac:dyDescent="0.2">
      <c r="C95" s="19" t="s">
        <v>11</v>
      </c>
      <c r="D95" s="2">
        <f>'Data ALL'!D97/'Data ALL'!D93*100</f>
        <v>14.308479409544578</v>
      </c>
      <c r="E95" s="2"/>
    </row>
    <row r="96" spans="2:12" ht="22.5" x14ac:dyDescent="0.2">
      <c r="D96" s="96" t="s">
        <v>0</v>
      </c>
      <c r="E96" s="96" t="s">
        <v>5</v>
      </c>
    </row>
    <row r="97" spans="2:12" hidden="1" x14ac:dyDescent="0.2">
      <c r="B97" s="34" t="str">
        <f>CONCATENATE('Data ALL'!B99,", ",'Data ALL'!AX99," (",'Data ALL'!AZ99,")")</f>
        <v>Lao PDR, 2022 (13e)</v>
      </c>
      <c r="C97" s="19" t="s">
        <v>1</v>
      </c>
      <c r="D97" s="2">
        <f>'Data ALL'!D99/'Data ALL'!D99*100</f>
        <v>100</v>
      </c>
      <c r="E97" s="2">
        <f>'Data ALL'!I99/'Data ALL'!I99*100</f>
        <v>100</v>
      </c>
      <c r="G97" s="34" t="str">
        <f>B97</f>
        <v>Lao PDR, 2022 (13e)</v>
      </c>
      <c r="H97" s="13"/>
      <c r="I97" s="13"/>
      <c r="J97" s="13"/>
      <c r="K97" s="13"/>
      <c r="L97" s="13"/>
    </row>
    <row r="98" spans="2:12" hidden="1" x14ac:dyDescent="0.2">
      <c r="C98" s="19" t="s">
        <v>8</v>
      </c>
      <c r="D98" s="2">
        <f>'Data ALL'!D100/'Data ALL'!D99*100</f>
        <v>17.067547931204402</v>
      </c>
      <c r="E98" s="2">
        <f>'Data ALL'!I100/'Data ALL'!I99*100</f>
        <v>85.949656614092689</v>
      </c>
    </row>
    <row r="99" spans="2:12" hidden="1" x14ac:dyDescent="0.2">
      <c r="C99" s="19" t="s">
        <v>9</v>
      </c>
      <c r="D99" s="2">
        <f>'Data ALL'!D101/'Data ALL'!D99*100</f>
        <v>0.67112508049972208</v>
      </c>
      <c r="E99" s="2">
        <f>'Data ALL'!I101/'Data ALL'!I99*100</f>
        <v>3.1332659384440129</v>
      </c>
    </row>
    <row r="100" spans="2:12" hidden="1" x14ac:dyDescent="0.2">
      <c r="C100" s="19" t="s">
        <v>10</v>
      </c>
      <c r="D100" s="2">
        <f>'Data ALL'!D102/'Data ALL'!D99*100</f>
        <v>57.821075740944018</v>
      </c>
      <c r="E100" s="2">
        <f>'Data ALL'!I102/'Data ALL'!I99*100</f>
        <v>10.917375654938166</v>
      </c>
    </row>
    <row r="101" spans="2:12" hidden="1" x14ac:dyDescent="0.2">
      <c r="C101" s="19" t="s">
        <v>11</v>
      </c>
      <c r="D101" s="2">
        <f>'Data ALL'!D103/'Data ALL'!D99*100</f>
        <v>24.440251247351856</v>
      </c>
      <c r="E101" s="2"/>
    </row>
    <row r="102" spans="2:12" ht="22.5" hidden="1" x14ac:dyDescent="0.2">
      <c r="D102" s="96" t="s">
        <v>0</v>
      </c>
      <c r="E102" s="96" t="s">
        <v>5</v>
      </c>
    </row>
    <row r="103" spans="2:12" x14ac:dyDescent="0.2">
      <c r="B103" s="34" t="str">
        <f>CONCATENATE('Data ALL'!B105,", ",'Data ALL'!AX105," (",'Data ALL'!AZ105,")")</f>
        <v>Lao PDR, 2022 (19e)</v>
      </c>
      <c r="C103" s="19" t="s">
        <v>1</v>
      </c>
      <c r="D103" s="2">
        <f>'Data ALL'!D105/'Data ALL'!D105*100</f>
        <v>100</v>
      </c>
      <c r="E103" s="2">
        <f>'Data ALL'!I105/'Data ALL'!I105*100</f>
        <v>100</v>
      </c>
      <c r="G103" s="34" t="str">
        <f>B103</f>
        <v>Lao PDR, 2022 (19e)</v>
      </c>
      <c r="H103" s="13"/>
      <c r="I103" s="13"/>
      <c r="J103" s="13"/>
      <c r="K103" s="13"/>
      <c r="L103" s="13"/>
    </row>
    <row r="104" spans="2:12" x14ac:dyDescent="0.2">
      <c r="C104" s="19" t="s">
        <v>8</v>
      </c>
      <c r="D104" s="2">
        <f>'Data ALL'!D106/'Data ALL'!D105*100</f>
        <v>25.316046926034435</v>
      </c>
      <c r="E104" s="2">
        <f>'Data ALL'!I106/'Data ALL'!I105*100</f>
        <v>85.949656614092689</v>
      </c>
    </row>
    <row r="105" spans="2:12" x14ac:dyDescent="0.2">
      <c r="C105" s="19" t="s">
        <v>9</v>
      </c>
      <c r="D105" s="2">
        <f>'Data ALL'!D107/'Data ALL'!D105*100</f>
        <v>0.99547012257727741</v>
      </c>
      <c r="E105" s="2">
        <f>'Data ALL'!I107/'Data ALL'!I105*100</f>
        <v>3.1332659384440129</v>
      </c>
    </row>
    <row r="106" spans="2:12" x14ac:dyDescent="0.2">
      <c r="C106" s="19" t="s">
        <v>10</v>
      </c>
      <c r="D106" s="2">
        <f>'Data ALL'!D108/'Data ALL'!D105*100</f>
        <v>37.571017383457182</v>
      </c>
      <c r="E106" s="2">
        <f>'Data ALL'!I108/'Data ALL'!I105*100</f>
        <v>10.917375654938166</v>
      </c>
    </row>
    <row r="107" spans="2:12" x14ac:dyDescent="0.2">
      <c r="C107" s="19" t="s">
        <v>11</v>
      </c>
      <c r="D107" s="2">
        <f>'Data ALL'!D109/'Data ALL'!D105*100</f>
        <v>36.117512301423545</v>
      </c>
      <c r="E107" s="2"/>
    </row>
    <row r="108" spans="2:12" ht="22.5" x14ac:dyDescent="0.2">
      <c r="D108" s="96" t="s">
        <v>0</v>
      </c>
      <c r="E108" s="96" t="s">
        <v>5</v>
      </c>
    </row>
    <row r="109" spans="2:12" hidden="1" x14ac:dyDescent="0.2">
      <c r="B109" s="34" t="str">
        <f>CONCATENATE('Data ALL'!B111,", ",'Data ALL'!AX111," (",'Data ALL'!AZ111,")")</f>
        <v>Maldives, 2019 (13e)</v>
      </c>
      <c r="C109" s="19" t="s">
        <v>1</v>
      </c>
      <c r="D109" s="2">
        <f>'Data ALL'!D111/'Data ALL'!D111*100</f>
        <v>100</v>
      </c>
      <c r="E109" s="2">
        <f>'Data ALL'!I111/'Data ALL'!I111*100</f>
        <v>100</v>
      </c>
      <c r="G109" s="34" t="str">
        <f>B109</f>
        <v>Maldives, 2019 (13e)</v>
      </c>
      <c r="H109" s="13"/>
      <c r="I109" s="13"/>
      <c r="J109" s="13"/>
      <c r="K109" s="13"/>
      <c r="L109" s="13"/>
    </row>
    <row r="110" spans="2:12" hidden="1" x14ac:dyDescent="0.2">
      <c r="C110" s="19" t="s">
        <v>8</v>
      </c>
      <c r="D110" s="2">
        <f>'Data ALL'!D112/'Data ALL'!D111*100</f>
        <v>46.666379393926341</v>
      </c>
      <c r="E110" s="2">
        <f>'Data ALL'!I112/'Data ALL'!I111*100</f>
        <v>93.82557988337318</v>
      </c>
    </row>
    <row r="111" spans="2:12" hidden="1" x14ac:dyDescent="0.2">
      <c r="C111" s="19" t="s">
        <v>9</v>
      </c>
      <c r="D111" s="2">
        <f>'Data ALL'!D113/'Data ALL'!D111*100</f>
        <v>6.3128184687644762</v>
      </c>
      <c r="E111" s="2">
        <f>'Data ALL'!I113/'Data ALL'!I111*100</f>
        <v>0</v>
      </c>
    </row>
    <row r="112" spans="2:12" hidden="1" x14ac:dyDescent="0.2">
      <c r="C112" s="19" t="s">
        <v>10</v>
      </c>
      <c r="D112" s="2">
        <f>'Data ALL'!D114/'Data ALL'!D111*100</f>
        <v>43.270815603218892</v>
      </c>
      <c r="E112" s="2">
        <f>'Data ALL'!I114/'Data ALL'!I111*100</f>
        <v>6.1744201166268242</v>
      </c>
    </row>
    <row r="113" spans="2:12" hidden="1" x14ac:dyDescent="0.2">
      <c r="C113" s="19" t="s">
        <v>11</v>
      </c>
      <c r="D113" s="2">
        <f>'Data ALL'!D115/'Data ALL'!D111*100</f>
        <v>3.7489092613140573</v>
      </c>
      <c r="E113" s="2"/>
    </row>
    <row r="114" spans="2:12" ht="22.5" hidden="1" x14ac:dyDescent="0.2">
      <c r="D114" s="96" t="s">
        <v>0</v>
      </c>
      <c r="E114" s="96" t="s">
        <v>5</v>
      </c>
    </row>
    <row r="115" spans="2:12" x14ac:dyDescent="0.2">
      <c r="B115" s="34" t="str">
        <f>CONCATENATE('Data ALL'!B117,", ",'Data ALL'!AX117," (",'Data ALL'!AZ117,")")</f>
        <v>Maldives, 2019 (19e)</v>
      </c>
      <c r="C115" s="19" t="s">
        <v>1</v>
      </c>
      <c r="D115" s="2">
        <f>'Data ALL'!D117/'Data ALL'!D117*100</f>
        <v>100</v>
      </c>
      <c r="E115" s="2">
        <f>'Data ALL'!I117/'Data ALL'!I117*100</f>
        <v>100</v>
      </c>
      <c r="G115" s="34" t="str">
        <f>B115</f>
        <v>Maldives, 2019 (19e)</v>
      </c>
      <c r="H115" s="13"/>
      <c r="I115" s="13"/>
      <c r="J115" s="13"/>
      <c r="K115" s="13"/>
      <c r="L115" s="13"/>
    </row>
    <row r="116" spans="2:12" x14ac:dyDescent="0.2">
      <c r="C116" s="19" t="s">
        <v>8</v>
      </c>
      <c r="D116" s="2">
        <f>'Data ALL'!D118/'Data ALL'!D117*100</f>
        <v>54.006308361696028</v>
      </c>
      <c r="E116" s="2">
        <f>'Data ALL'!I118/'Data ALL'!I117*100</f>
        <v>92.936898734804274</v>
      </c>
    </row>
    <row r="117" spans="2:12" x14ac:dyDescent="0.2">
      <c r="C117" s="19" t="s">
        <v>9</v>
      </c>
      <c r="D117" s="2">
        <f>'Data ALL'!D119/'Data ALL'!D117*100</f>
        <v>7.3057311341337225</v>
      </c>
      <c r="E117" s="2">
        <f>'Data ALL'!I119/'Data ALL'!I117*100</f>
        <v>0</v>
      </c>
    </row>
    <row r="118" spans="2:12" x14ac:dyDescent="0.2">
      <c r="C118" s="19" t="s">
        <v>10</v>
      </c>
      <c r="D118" s="2">
        <f>'Data ALL'!D120/'Data ALL'!D117*100</f>
        <v>34.34691002480956</v>
      </c>
      <c r="E118" s="2">
        <f>'Data ALL'!I120/'Data ALL'!I117*100</f>
        <v>7.0631012651957246</v>
      </c>
    </row>
    <row r="119" spans="2:12" x14ac:dyDescent="0.2">
      <c r="C119" s="19" t="s">
        <v>11</v>
      </c>
      <c r="D119" s="2">
        <f>'Data ALL'!D121/'Data ALL'!D117*100</f>
        <v>4.3385570557654187</v>
      </c>
      <c r="E119" s="2"/>
    </row>
    <row r="120" spans="2:12" ht="22.5" x14ac:dyDescent="0.2">
      <c r="D120" s="96" t="s">
        <v>0</v>
      </c>
      <c r="E120" s="96" t="s">
        <v>5</v>
      </c>
    </row>
    <row r="121" spans="2:12" hidden="1" x14ac:dyDescent="0.2">
      <c r="B121" s="34" t="str">
        <f>CONCATENATE('Data ALL'!B123,", ",'Data ALL'!AX123," (",'Data ALL'!AZ123,")")</f>
        <v>Marshall Islands, 2019 (13e)</v>
      </c>
      <c r="C121" s="19" t="s">
        <v>1</v>
      </c>
      <c r="D121" s="2">
        <f>'Data ALL'!D123/'Data ALL'!D123*100</f>
        <v>100</v>
      </c>
      <c r="E121" s="2">
        <f>'Data ALL'!I123/'Data ALL'!I123*100</f>
        <v>100</v>
      </c>
      <c r="G121" s="34" t="str">
        <f>B121</f>
        <v>Marshall Islands, 2019 (13e)</v>
      </c>
      <c r="H121" s="13"/>
      <c r="I121" s="13"/>
      <c r="J121" s="13"/>
      <c r="K121" s="13"/>
      <c r="L121" s="13"/>
    </row>
    <row r="122" spans="2:12" hidden="1" x14ac:dyDescent="0.2">
      <c r="C122" s="19" t="s">
        <v>8</v>
      </c>
      <c r="D122" s="2">
        <f>'Data ALL'!D124/'Data ALL'!D123*100</f>
        <v>35.855855855855857</v>
      </c>
      <c r="E122" s="2">
        <f>'Data ALL'!I124/'Data ALL'!I123*100</f>
        <v>97.752719129878443</v>
      </c>
    </row>
    <row r="123" spans="2:12" hidden="1" x14ac:dyDescent="0.2">
      <c r="C123" s="19" t="s">
        <v>9</v>
      </c>
      <c r="D123" s="2">
        <f>'Data ALL'!D125/'Data ALL'!D123*100</f>
        <v>0</v>
      </c>
      <c r="E123" s="2">
        <f>'Data ALL'!I125/'Data ALL'!I123*100</f>
        <v>1.2476007677543186</v>
      </c>
    </row>
    <row r="124" spans="2:12" hidden="1" x14ac:dyDescent="0.2">
      <c r="C124" s="19" t="s">
        <v>10</v>
      </c>
      <c r="D124" s="2">
        <f>'Data ALL'!D126/'Data ALL'!D123*100</f>
        <v>53.230373230373232</v>
      </c>
      <c r="E124" s="2">
        <f>'Data ALL'!I126/'Data ALL'!I123*100</f>
        <v>1.0076775431861804</v>
      </c>
    </row>
    <row r="125" spans="2:12" hidden="1" x14ac:dyDescent="0.2">
      <c r="C125" s="19" t="s">
        <v>11</v>
      </c>
      <c r="D125" s="2">
        <f>'Data ALL'!D127/'Data ALL'!D123*100</f>
        <v>10.913770913770913</v>
      </c>
      <c r="E125" s="2"/>
    </row>
    <row r="126" spans="2:12" ht="22.5" hidden="1" x14ac:dyDescent="0.2">
      <c r="D126" s="96" t="s">
        <v>0</v>
      </c>
      <c r="E126" s="96" t="s">
        <v>5</v>
      </c>
    </row>
    <row r="127" spans="2:12" x14ac:dyDescent="0.2">
      <c r="B127" s="34" t="str">
        <f>CONCATENATE('Data ALL'!B129,", ",'Data ALL'!AX129," (",'Data ALL'!AZ129,")")</f>
        <v>Marshall Islands, 2019 (19e)</v>
      </c>
      <c r="C127" s="19" t="s">
        <v>1</v>
      </c>
      <c r="D127" s="2">
        <f>'Data ALL'!D129/'Data ALL'!D129*100</f>
        <v>100</v>
      </c>
      <c r="E127" s="2">
        <f>'Data ALL'!I129/'Data ALL'!I129*100</f>
        <v>100</v>
      </c>
      <c r="G127" s="34" t="str">
        <f>B127</f>
        <v>Marshall Islands, 2019 (19e)</v>
      </c>
    </row>
    <row r="128" spans="2:12" x14ac:dyDescent="0.2">
      <c r="C128" s="19" t="s">
        <v>8</v>
      </c>
      <c r="D128" s="2">
        <f>'Data ALL'!D130/'Data ALL'!D129*100</f>
        <v>38.114754098360656</v>
      </c>
      <c r="E128" s="2">
        <f>'Data ALL'!I130/'Data ALL'!I129*100</f>
        <v>97.768357062869939</v>
      </c>
    </row>
    <row r="129" spans="2:7" x14ac:dyDescent="0.2">
      <c r="C129" s="19" t="s">
        <v>9</v>
      </c>
      <c r="D129" s="2">
        <f>'Data ALL'!D131/'Data ALL'!D129*100</f>
        <v>0</v>
      </c>
      <c r="E129" s="2">
        <f>'Data ALL'!I131/'Data ALL'!I129*100</f>
        <v>1.2478003519436891</v>
      </c>
    </row>
    <row r="130" spans="2:7" x14ac:dyDescent="0.2">
      <c r="C130" s="19" t="s">
        <v>10</v>
      </c>
      <c r="D130" s="2">
        <f>'Data ALL'!D132/'Data ALL'!D129*100</f>
        <v>50.300546448087438</v>
      </c>
      <c r="E130" s="2">
        <f>'Data ALL'!I132/'Data ALL'!I129*100</f>
        <v>0.98384258518637024</v>
      </c>
    </row>
    <row r="131" spans="2:7" x14ac:dyDescent="0.2">
      <c r="C131" s="19" t="s">
        <v>11</v>
      </c>
      <c r="D131" s="2">
        <f>'Data ALL'!D133/'Data ALL'!D129*100</f>
        <v>11.584699453551913</v>
      </c>
      <c r="E131" s="2"/>
    </row>
    <row r="132" spans="2:7" ht="22.5" x14ac:dyDescent="0.2">
      <c r="D132" s="96" t="s">
        <v>0</v>
      </c>
      <c r="E132" s="96" t="s">
        <v>5</v>
      </c>
    </row>
    <row r="133" spans="2:7" hidden="1" x14ac:dyDescent="0.2">
      <c r="B133" s="34" t="str">
        <f>CONCATENATE('Data ALL'!B135,", ",'Data ALL'!AX135," (",'Data ALL'!AZ135,")")</f>
        <v>Mongolia, 2023 (13e)</v>
      </c>
      <c r="C133" s="19" t="s">
        <v>1</v>
      </c>
      <c r="D133" s="2">
        <f>'Data ALL'!D135/'Data ALL'!D135*100</f>
        <v>100</v>
      </c>
      <c r="E133" s="2">
        <f>'Data ALL'!I135/'Data ALL'!I135*100</f>
        <v>100</v>
      </c>
      <c r="G133" s="34" t="str">
        <f>B133</f>
        <v>Mongolia, 2023 (13e)</v>
      </c>
    </row>
    <row r="134" spans="2:7" hidden="1" x14ac:dyDescent="0.2">
      <c r="C134" s="19" t="s">
        <v>8</v>
      </c>
      <c r="D134" s="2">
        <f>'Data ALL'!D136/'Data ALL'!D135*100</f>
        <v>24.20126764914037</v>
      </c>
      <c r="E134" s="2">
        <f>'Data ALL'!I136/'Data ALL'!I135*100</f>
        <v>86.178365530430412</v>
      </c>
    </row>
    <row r="135" spans="2:7" hidden="1" x14ac:dyDescent="0.2">
      <c r="C135" s="19" t="s">
        <v>9</v>
      </c>
      <c r="D135" s="2">
        <f>'Data ALL'!D137/'Data ALL'!D135*100</f>
        <v>2.1220024320720707</v>
      </c>
      <c r="E135" s="2">
        <f>'Data ALL'!I137/'Data ALL'!I135*100</f>
        <v>3.3524912723299547</v>
      </c>
    </row>
    <row r="136" spans="2:7" hidden="1" x14ac:dyDescent="0.2">
      <c r="C136" s="19" t="s">
        <v>10</v>
      </c>
      <c r="D136" s="2">
        <f>'Data ALL'!D138/'Data ALL'!D135*100</f>
        <v>73.577609296615037</v>
      </c>
      <c r="E136" s="2">
        <f>'Data ALL'!I138/'Data ALL'!I135*100</f>
        <v>10.469270099021461</v>
      </c>
    </row>
    <row r="137" spans="2:7" hidden="1" x14ac:dyDescent="0.2">
      <c r="C137" s="19" t="s">
        <v>11</v>
      </c>
      <c r="D137" s="2">
        <f>'Data ALL'!D139/'Data ALL'!D135*100</f>
        <v>9.8925117986776084E-2</v>
      </c>
      <c r="E137" s="2"/>
    </row>
    <row r="138" spans="2:7" ht="22.5" hidden="1" x14ac:dyDescent="0.2">
      <c r="D138" s="96" t="s">
        <v>0</v>
      </c>
      <c r="E138" s="96" t="s">
        <v>5</v>
      </c>
    </row>
    <row r="139" spans="2:7" x14ac:dyDescent="0.2">
      <c r="B139" s="34" t="str">
        <f>CONCATENATE('Data ALL'!B141,", ",'Data ALL'!AX141," (",'Data ALL'!AZ141,")")</f>
        <v>Mongolia, 2023 (19e)</v>
      </c>
      <c r="C139" s="19" t="s">
        <v>1</v>
      </c>
      <c r="D139" s="2">
        <f>'Data ALL'!D141/'Data ALL'!D141*100</f>
        <v>100</v>
      </c>
      <c r="E139" s="2">
        <f>'Data ALL'!I141/'Data ALL'!I141*100</f>
        <v>100</v>
      </c>
      <c r="G139" s="34" t="str">
        <f>B139</f>
        <v>Mongolia, 2023 (19e)</v>
      </c>
    </row>
    <row r="140" spans="2:7" x14ac:dyDescent="0.2">
      <c r="C140" s="19" t="s">
        <v>8</v>
      </c>
      <c r="D140" s="2">
        <f>'Data ALL'!D142/'Data ALL'!D141*100</f>
        <v>22.607418900202671</v>
      </c>
      <c r="E140" s="2">
        <f>'Data ALL'!I142/'Data ALL'!I141*100</f>
        <v>86.178365530430412</v>
      </c>
    </row>
    <row r="141" spans="2:7" x14ac:dyDescent="0.2">
      <c r="C141" s="19" t="s">
        <v>9</v>
      </c>
      <c r="D141" s="2">
        <f>'Data ALL'!D143/'Data ALL'!D141*100</f>
        <v>2.2042248658659918</v>
      </c>
      <c r="E141" s="2">
        <f>'Data ALL'!I143/'Data ALL'!I141*100</f>
        <v>3.3524912723299547</v>
      </c>
    </row>
    <row r="142" spans="2:7" x14ac:dyDescent="0.2">
      <c r="C142" s="19" t="s">
        <v>10</v>
      </c>
      <c r="D142" s="2">
        <f>'Data ALL'!D144/'Data ALL'!D141*100</f>
        <v>75.08539492869879</v>
      </c>
      <c r="E142" s="2">
        <f>'Data ALL'!I144/'Data ALL'!I141*100</f>
        <v>10.469270099021461</v>
      </c>
    </row>
    <row r="143" spans="2:7" x14ac:dyDescent="0.2">
      <c r="C143" s="19" t="s">
        <v>11</v>
      </c>
      <c r="D143" s="2">
        <f>'Data ALL'!D145/'Data ALL'!D141*100</f>
        <v>0.10275822573504623</v>
      </c>
      <c r="E143" s="2"/>
    </row>
    <row r="144" spans="2:7" ht="22.5" x14ac:dyDescent="0.2">
      <c r="D144" s="96" t="s">
        <v>0</v>
      </c>
      <c r="E144" s="96" t="s">
        <v>5</v>
      </c>
    </row>
    <row r="145" spans="2:12" hidden="1" x14ac:dyDescent="0.2">
      <c r="B145" s="34" t="str">
        <f>CONCATENATE('Data ALL'!B147,", ",'Data ALL'!AX147," (",'Data ALL'!AZ147,")")</f>
        <v>Myanmar, 2020 (13e)</v>
      </c>
      <c r="C145" s="19" t="s">
        <v>1</v>
      </c>
      <c r="D145" s="2">
        <f>'Data ALL'!D147/'Data ALL'!D147*100</f>
        <v>100</v>
      </c>
      <c r="E145" s="2">
        <f>'Data ALL'!I147/'Data ALL'!I147*100</f>
        <v>100</v>
      </c>
      <c r="G145" s="34" t="str">
        <f>B145</f>
        <v>Myanmar, 2020 (13e)</v>
      </c>
      <c r="H145" s="13"/>
      <c r="I145" s="13"/>
      <c r="J145" s="13"/>
      <c r="K145" s="13"/>
      <c r="L145" s="13"/>
    </row>
    <row r="146" spans="2:12" hidden="1" x14ac:dyDescent="0.2">
      <c r="C146" s="19" t="s">
        <v>8</v>
      </c>
      <c r="D146" s="2">
        <f>'Data ALL'!D148/'Data ALL'!D147*100</f>
        <v>39.725634065520367</v>
      </c>
      <c r="E146" s="2">
        <f>'Data ALL'!I148/'Data ALL'!I147*100</f>
        <v>32.184843852822645</v>
      </c>
    </row>
    <row r="147" spans="2:12" hidden="1" x14ac:dyDescent="0.2">
      <c r="C147" s="19" t="s">
        <v>9</v>
      </c>
      <c r="D147" s="2">
        <f>'Data ALL'!D149/'Data ALL'!D147*100</f>
        <v>3.281957303146859</v>
      </c>
      <c r="E147" s="2">
        <f>'Data ALL'!I149/'Data ALL'!I147*100</f>
        <v>12.828045118118053</v>
      </c>
    </row>
    <row r="148" spans="2:12" hidden="1" x14ac:dyDescent="0.2">
      <c r="C148" s="19" t="s">
        <v>10</v>
      </c>
      <c r="D148" s="2">
        <f>'Data ALL'!D150/'Data ALL'!D147*100</f>
        <v>33.265121420919399</v>
      </c>
      <c r="E148" s="2">
        <f>'Data ALL'!I150/'Data ALL'!I147*100</f>
        <v>54.987111029059307</v>
      </c>
    </row>
    <row r="149" spans="2:12" hidden="1" x14ac:dyDescent="0.2">
      <c r="C149" s="19" t="s">
        <v>11</v>
      </c>
      <c r="D149" s="2">
        <f>'Data ALL'!D151/'Data ALL'!D147*100</f>
        <v>23.727287210413369</v>
      </c>
      <c r="E149" s="2"/>
    </row>
    <row r="150" spans="2:12" ht="22.5" hidden="1" x14ac:dyDescent="0.2">
      <c r="D150" s="96" t="s">
        <v>0</v>
      </c>
      <c r="E150" s="96" t="s">
        <v>5</v>
      </c>
    </row>
    <row r="151" spans="2:12" x14ac:dyDescent="0.2">
      <c r="B151" s="34" t="str">
        <f>CONCATENATE('Data ALL'!B153,", ",'Data ALL'!AX153," (",'Data ALL'!AZ153,")")</f>
        <v>Myanmar, 2020 (19e)</v>
      </c>
      <c r="C151" s="19" t="s">
        <v>1</v>
      </c>
      <c r="D151" s="2">
        <f>'Data ALL'!D153/'Data ALL'!D153*100</f>
        <v>100</v>
      </c>
      <c r="E151" s="2">
        <f>'Data ALL'!I153/'Data ALL'!I153*100</f>
        <v>100</v>
      </c>
      <c r="G151" s="34" t="str">
        <f>B151</f>
        <v>Myanmar, 2020 (19e)</v>
      </c>
      <c r="H151" s="13"/>
      <c r="I151" s="13"/>
      <c r="J151" s="13"/>
      <c r="K151" s="13"/>
      <c r="L151" s="13"/>
    </row>
    <row r="152" spans="2:12" x14ac:dyDescent="0.2">
      <c r="C152" s="19" t="s">
        <v>8</v>
      </c>
      <c r="D152" s="2">
        <f>'Data ALL'!D154/'Data ALL'!D153*100</f>
        <v>40.626292268742446</v>
      </c>
      <c r="E152" s="2">
        <f>'Data ALL'!I154/'Data ALL'!I153*100</f>
        <v>32.184843852822645</v>
      </c>
    </row>
    <row r="153" spans="2:12" x14ac:dyDescent="0.2">
      <c r="C153" s="19" t="s">
        <v>9</v>
      </c>
      <c r="D153" s="2">
        <f>'Data ALL'!D155/'Data ALL'!D153*100</f>
        <v>3.3563657257494675</v>
      </c>
      <c r="E153" s="2">
        <f>'Data ALL'!I155/'Data ALL'!I153*100</f>
        <v>12.828045118118053</v>
      </c>
    </row>
    <row r="154" spans="2:12" x14ac:dyDescent="0.2">
      <c r="C154" s="19" t="s">
        <v>10</v>
      </c>
      <c r="D154" s="2">
        <f>'Data ALL'!D156/'Data ALL'!D153*100</f>
        <v>31.752104888158573</v>
      </c>
      <c r="E154" s="2">
        <f>'Data ALL'!I156/'Data ALL'!I153*100</f>
        <v>54.987111029059307</v>
      </c>
    </row>
    <row r="155" spans="2:12" x14ac:dyDescent="0.2">
      <c r="C155" s="19" t="s">
        <v>11</v>
      </c>
      <c r="D155" s="2">
        <f>'Data ALL'!D157/'Data ALL'!D153*100</f>
        <v>24.265231446395077</v>
      </c>
      <c r="E155" s="2"/>
    </row>
    <row r="156" spans="2:12" ht="22.5" x14ac:dyDescent="0.2">
      <c r="D156" s="96" t="s">
        <v>0</v>
      </c>
      <c r="E156" s="96" t="s">
        <v>5</v>
      </c>
    </row>
    <row r="157" spans="2:12" x14ac:dyDescent="0.2">
      <c r="B157" s="34" t="str">
        <f>CONCATENATE('Data ALL'!B159,", ",'Data ALL'!AX159," (",'Data ALL'!AZ159,")")</f>
        <v>Nepal, 2017 (13e)</v>
      </c>
      <c r="C157" s="19" t="s">
        <v>1</v>
      </c>
      <c r="D157" s="2">
        <f>'Data ALL'!D159/'Data ALL'!D159*100</f>
        <v>100</v>
      </c>
      <c r="E157" s="2">
        <f>'Data ALL'!I159/'Data ALL'!I159*100</f>
        <v>100</v>
      </c>
      <c r="G157" s="34" t="str">
        <f>B157</f>
        <v>Nepal, 2017 (13e)</v>
      </c>
      <c r="H157" s="13"/>
      <c r="I157" s="13"/>
      <c r="J157" s="13"/>
      <c r="K157" s="13"/>
      <c r="L157" s="13"/>
    </row>
    <row r="158" spans="2:12" x14ac:dyDescent="0.2">
      <c r="C158" s="19" t="s">
        <v>8</v>
      </c>
      <c r="D158" s="2">
        <f>'Data ALL'!D160/'Data ALL'!D159*100</f>
        <v>53.849904908901834</v>
      </c>
      <c r="E158" s="2">
        <f>'Data ALL'!I160/'Data ALL'!I159*100</f>
        <v>41.74082584778219</v>
      </c>
    </row>
    <row r="159" spans="2:12" x14ac:dyDescent="0.2">
      <c r="C159" s="19" t="s">
        <v>9</v>
      </c>
      <c r="D159" s="2">
        <f>'Data ALL'!D161/'Data ALL'!D159*100</f>
        <v>4.8690719725410991</v>
      </c>
      <c r="E159" s="2">
        <f>'Data ALL'!I161/'Data ALL'!I159*100</f>
        <v>24.695098933881603</v>
      </c>
    </row>
    <row r="160" spans="2:12" x14ac:dyDescent="0.2">
      <c r="C160" s="19" t="s">
        <v>10</v>
      </c>
      <c r="D160" s="2">
        <f>'Data ALL'!D162/'Data ALL'!D159*100</f>
        <v>25.436048294410128</v>
      </c>
      <c r="E160" s="2">
        <f>'Data ALL'!I162/'Data ALL'!I159*100</f>
        <v>33.564075218336207</v>
      </c>
    </row>
    <row r="161" spans="2:12" x14ac:dyDescent="0.2">
      <c r="C161" s="19" t="s">
        <v>11</v>
      </c>
      <c r="D161" s="2">
        <f>'Data ALL'!D163/'Data ALL'!D159*100</f>
        <v>15.84495824909061</v>
      </c>
      <c r="E161" s="2"/>
    </row>
    <row r="162" spans="2:12" ht="22.5" x14ac:dyDescent="0.2">
      <c r="D162" s="96" t="s">
        <v>0</v>
      </c>
      <c r="E162" s="96" t="s">
        <v>5</v>
      </c>
    </row>
    <row r="163" spans="2:12" x14ac:dyDescent="0.2">
      <c r="B163" s="34" t="str">
        <f>CONCATENATE('Data ALL'!B165,", ",'Data ALL'!AX165," (",'Data ALL'!AZ165,")")</f>
        <v>Nepal, 2017 (19e)</v>
      </c>
      <c r="C163" s="19" t="s">
        <v>1</v>
      </c>
      <c r="D163" s="2">
        <f>'Data ALL'!D165/'Data ALL'!D165*100</f>
        <v>100</v>
      </c>
      <c r="E163" s="2">
        <f>'Data ALL'!I165/'Data ALL'!I165*100</f>
        <v>100</v>
      </c>
      <c r="G163" s="34" t="str">
        <f>B163</f>
        <v>Nepal, 2017 (19e)</v>
      </c>
      <c r="H163" s="13"/>
      <c r="I163" s="13"/>
      <c r="J163" s="13"/>
      <c r="K163" s="13"/>
      <c r="L163" s="13"/>
    </row>
    <row r="164" spans="2:12" x14ac:dyDescent="0.2">
      <c r="C164" s="19" t="s">
        <v>8</v>
      </c>
      <c r="D164" s="2">
        <f>'Data ALL'!D166/'Data ALL'!D165*100</f>
        <v>56.734840638385961</v>
      </c>
      <c r="E164" s="2">
        <f>'Data ALL'!I166/'Data ALL'!I165*100</f>
        <v>41.87834374528888</v>
      </c>
    </row>
    <row r="165" spans="2:12" x14ac:dyDescent="0.2">
      <c r="C165" s="19" t="s">
        <v>9</v>
      </c>
      <c r="D165" s="2">
        <f>'Data ALL'!D167/'Data ALL'!D165*100</f>
        <v>5.1299259095494731</v>
      </c>
      <c r="E165" s="2">
        <f>'Data ALL'!I167/'Data ALL'!I165*100</f>
        <v>24.776458562377972</v>
      </c>
    </row>
    <row r="166" spans="2:12" x14ac:dyDescent="0.2">
      <c r="C166" s="19" t="s">
        <v>10</v>
      </c>
      <c r="D166" s="2">
        <f>'Data ALL'!D168/'Data ALL'!D165*100</f>
        <v>21.441385559705356</v>
      </c>
      <c r="E166" s="2">
        <f>'Data ALL'!I168/'Data ALL'!I165*100</f>
        <v>33.345197692333151</v>
      </c>
    </row>
    <row r="167" spans="2:12" x14ac:dyDescent="0.2">
      <c r="C167" s="19" t="s">
        <v>11</v>
      </c>
      <c r="D167" s="2">
        <f>'Data ALL'!D169/'Data ALL'!D165*100</f>
        <v>16.693830429316677</v>
      </c>
      <c r="E167" s="2"/>
    </row>
    <row r="168" spans="2:12" ht="22.5" x14ac:dyDescent="0.2">
      <c r="D168" s="96" t="s">
        <v>0</v>
      </c>
      <c r="E168" s="96" t="s">
        <v>5</v>
      </c>
    </row>
    <row r="169" spans="2:12" hidden="1" x14ac:dyDescent="0.2">
      <c r="B169" s="34" t="str">
        <f>CONCATENATE('Data ALL'!B171,", ",'Data ALL'!AX171," (",'Data ALL'!AZ171,")")</f>
        <v>Nauru, 2021 (13e)</v>
      </c>
      <c r="C169" s="19" t="s">
        <v>1</v>
      </c>
      <c r="D169" s="2">
        <f>'Data ALL'!D171/'Data ALL'!D171*100</f>
        <v>100</v>
      </c>
      <c r="E169" s="2">
        <f>'Data ALL'!I171/'Data ALL'!I171*100</f>
        <v>100</v>
      </c>
      <c r="G169" s="34" t="str">
        <f>B169</f>
        <v>Nauru, 2021 (13e)</v>
      </c>
      <c r="H169" s="13"/>
      <c r="I169" s="13"/>
      <c r="J169" s="13"/>
      <c r="K169" s="13"/>
      <c r="L169" s="13"/>
    </row>
    <row r="170" spans="2:12" hidden="1" x14ac:dyDescent="0.2">
      <c r="C170" s="19" t="s">
        <v>8</v>
      </c>
      <c r="D170" s="2">
        <f>'Data ALL'!D172/'Data ALL'!D171*100</f>
        <v>91.615925058548015</v>
      </c>
      <c r="E170" s="2">
        <f>'Data ALL'!I172/'Data ALL'!I171*100</f>
        <v>93.264248704663217</v>
      </c>
    </row>
    <row r="171" spans="2:12" hidden="1" x14ac:dyDescent="0.2">
      <c r="C171" s="19" t="s">
        <v>9</v>
      </c>
      <c r="D171" s="2">
        <f>'Data ALL'!D173/'Data ALL'!D171*100</f>
        <v>0.98360655737704927</v>
      </c>
      <c r="E171" s="2">
        <f>'Data ALL'!I173/'Data ALL'!I171*100</f>
        <v>4.7495682210708114</v>
      </c>
    </row>
    <row r="172" spans="2:12" hidden="1" x14ac:dyDescent="0.2">
      <c r="C172" s="19" t="s">
        <v>10</v>
      </c>
      <c r="D172" s="2">
        <f>'Data ALL'!D174/'Data ALL'!D171*100</f>
        <v>4.1217798594847777</v>
      </c>
      <c r="E172" s="2">
        <f>'Data ALL'!I174/'Data ALL'!I171*100</f>
        <v>1.9861830742659756</v>
      </c>
    </row>
    <row r="173" spans="2:12" hidden="1" x14ac:dyDescent="0.2">
      <c r="C173" s="19" t="s">
        <v>11</v>
      </c>
      <c r="D173" s="2">
        <f>'Data ALL'!D175/'Data ALL'!D171*100</f>
        <v>3.278688524590164</v>
      </c>
      <c r="E173" s="2"/>
    </row>
    <row r="174" spans="2:12" ht="22.5" hidden="1" x14ac:dyDescent="0.2">
      <c r="D174" s="96" t="s">
        <v>0</v>
      </c>
      <c r="E174" s="96" t="s">
        <v>5</v>
      </c>
    </row>
    <row r="175" spans="2:12" x14ac:dyDescent="0.2">
      <c r="B175" s="34" t="str">
        <f>CONCATENATE('Data ALL'!B177,", ",'Data ALL'!AX177," (",'Data ALL'!AZ177,")")</f>
        <v>Nauru, 2021 (19e)</v>
      </c>
      <c r="C175" s="19" t="s">
        <v>1</v>
      </c>
      <c r="D175" s="2">
        <f>'Data ALL'!D177/'Data ALL'!D177*100</f>
        <v>100</v>
      </c>
      <c r="E175" s="2">
        <f>'Data ALL'!I177/'Data ALL'!I177*100</f>
        <v>100</v>
      </c>
      <c r="G175" s="34" t="str">
        <f>B175</f>
        <v>Nauru, 2021 (19e)</v>
      </c>
      <c r="H175" s="13"/>
      <c r="I175" s="13"/>
      <c r="J175" s="13"/>
      <c r="K175" s="13"/>
      <c r="L175" s="13"/>
    </row>
    <row r="176" spans="2:12" x14ac:dyDescent="0.2">
      <c r="C176" s="19" t="s">
        <v>8</v>
      </c>
      <c r="D176" s="2">
        <f>'Data ALL'!D178/'Data ALL'!D177*100</f>
        <v>92.090395480225979</v>
      </c>
      <c r="E176" s="2">
        <f>'Data ALL'!I178/'Data ALL'!I177*100</f>
        <v>93.264248704663217</v>
      </c>
    </row>
    <row r="177" spans="2:12" x14ac:dyDescent="0.2">
      <c r="C177" s="19" t="s">
        <v>9</v>
      </c>
      <c r="D177" s="2">
        <f>'Data ALL'!D179/'Data ALL'!D177*100</f>
        <v>0.98870056497175152</v>
      </c>
      <c r="E177" s="2">
        <f>'Data ALL'!I179/'Data ALL'!I177*100</f>
        <v>4.7495682210708114</v>
      </c>
    </row>
    <row r="178" spans="2:12" x14ac:dyDescent="0.2">
      <c r="C178" s="19" t="s">
        <v>10</v>
      </c>
      <c r="D178" s="2">
        <f>'Data ALL'!D180/'Data ALL'!D177*100</f>
        <v>3.6252354048964217</v>
      </c>
      <c r="E178" s="2">
        <f>'Data ALL'!I180/'Data ALL'!I177*100</f>
        <v>1.9861830742659756</v>
      </c>
    </row>
    <row r="179" spans="2:12" x14ac:dyDescent="0.2">
      <c r="C179" s="19" t="s">
        <v>11</v>
      </c>
      <c r="D179" s="2">
        <f>'Data ALL'!D181/'Data ALL'!D177*100</f>
        <v>3.2956685499058378</v>
      </c>
      <c r="E179" s="2"/>
    </row>
    <row r="180" spans="2:12" ht="22.5" x14ac:dyDescent="0.2">
      <c r="D180" s="96" t="s">
        <v>0</v>
      </c>
      <c r="E180" s="96" t="s">
        <v>5</v>
      </c>
    </row>
    <row r="181" spans="2:12" x14ac:dyDescent="0.2">
      <c r="B181" s="34" t="str">
        <f>CONCATENATE('Data ALL'!B183,", ",'Data ALL'!AX183," (",'Data ALL'!AZ183,")")</f>
        <v>Pakistan, 2021 (13e)</v>
      </c>
      <c r="C181" s="19" t="s">
        <v>1</v>
      </c>
      <c r="D181" s="2">
        <f>'Data ALL'!D183/'Data ALL'!D183*100</f>
        <v>100</v>
      </c>
      <c r="E181" s="2">
        <f>'Data ALL'!I183/'Data ALL'!I183*100</f>
        <v>100</v>
      </c>
      <c r="G181" s="34" t="str">
        <f>B181</f>
        <v>Pakistan, 2021 (13e)</v>
      </c>
      <c r="H181" s="13"/>
      <c r="I181" s="13"/>
      <c r="J181" s="13"/>
      <c r="K181" s="13"/>
      <c r="L181" s="13"/>
    </row>
    <row r="182" spans="2:12" x14ac:dyDescent="0.2">
      <c r="C182" s="19" t="s">
        <v>8</v>
      </c>
      <c r="D182" s="2">
        <f>'Data ALL'!D184/'Data ALL'!D183*100</f>
        <v>37.341981950462682</v>
      </c>
      <c r="E182" s="2">
        <f>'Data ALL'!I184/'Data ALL'!I183*100</f>
        <v>68.379301141968213</v>
      </c>
    </row>
    <row r="183" spans="2:12" x14ac:dyDescent="0.2">
      <c r="C183" s="19" t="s">
        <v>9</v>
      </c>
      <c r="D183" s="2">
        <f>'Data ALL'!D185/'Data ALL'!D183*100</f>
        <v>0.46699060034380863</v>
      </c>
      <c r="E183" s="2">
        <f>'Data ALL'!I185/'Data ALL'!I183*100</f>
        <v>6.8136477885569802</v>
      </c>
    </row>
    <row r="184" spans="2:12" x14ac:dyDescent="0.2">
      <c r="C184" s="19" t="s">
        <v>10</v>
      </c>
      <c r="D184" s="2">
        <f>'Data ALL'!D186/'Data ALL'!D183*100</f>
        <v>38.063788665064877</v>
      </c>
      <c r="E184" s="2">
        <f>'Data ALL'!I186/'Data ALL'!I183*100</f>
        <v>24.807051069474809</v>
      </c>
    </row>
    <row r="185" spans="2:12" x14ac:dyDescent="0.2">
      <c r="C185" s="19" t="s">
        <v>11</v>
      </c>
      <c r="D185" s="2">
        <f>'Data ALL'!D187/'Data ALL'!D183*100</f>
        <v>24.127238784128629</v>
      </c>
      <c r="E185" s="2"/>
    </row>
    <row r="186" spans="2:12" ht="22.5" x14ac:dyDescent="0.2">
      <c r="D186" s="96" t="s">
        <v>0</v>
      </c>
      <c r="E186" s="96" t="s">
        <v>5</v>
      </c>
    </row>
    <row r="187" spans="2:12" x14ac:dyDescent="0.2">
      <c r="B187" s="34" t="str">
        <f>CONCATENATE('Data ALL'!B189,", ",'Data ALL'!AX189," (",'Data ALL'!AZ189,")")</f>
        <v>Sri Lanka, 2022 (13e)</v>
      </c>
      <c r="C187" s="19" t="s">
        <v>1</v>
      </c>
      <c r="D187" s="2">
        <f>'Data ALL'!D189/'Data ALL'!D189*100</f>
        <v>100</v>
      </c>
      <c r="E187" s="2">
        <f>'Data ALL'!I189/'Data ALL'!I189*100</f>
        <v>100</v>
      </c>
      <c r="G187" s="34" t="str">
        <f>B187</f>
        <v>Sri Lanka, 2022 (13e)</v>
      </c>
      <c r="H187" s="13"/>
      <c r="I187" s="13"/>
      <c r="J187" s="13"/>
      <c r="K187" s="13"/>
      <c r="L187" s="13"/>
    </row>
    <row r="188" spans="2:12" x14ac:dyDescent="0.2">
      <c r="C188" s="19" t="s">
        <v>8</v>
      </c>
      <c r="D188" s="2">
        <f>'Data ALL'!D190/'Data ALL'!D189*100</f>
        <v>43.459836585853026</v>
      </c>
      <c r="E188" s="2">
        <f>'Data ALL'!I190/'Data ALL'!I189*100</f>
        <v>87.673746992357181</v>
      </c>
    </row>
    <row r="189" spans="2:12" x14ac:dyDescent="0.2">
      <c r="C189" s="19" t="s">
        <v>9</v>
      </c>
      <c r="D189" s="2">
        <f>'Data ALL'!D191/'Data ALL'!D189*100</f>
        <v>2.189425150487736</v>
      </c>
      <c r="E189" s="2">
        <f>'Data ALL'!I191/'Data ALL'!I189*100</f>
        <v>4.3562136355410859</v>
      </c>
    </row>
    <row r="190" spans="2:12" x14ac:dyDescent="0.2">
      <c r="C190" s="19" t="s">
        <v>10</v>
      </c>
      <c r="D190" s="2">
        <f>'Data ALL'!D192/'Data ALL'!D189*100</f>
        <v>45.524895035273239</v>
      </c>
      <c r="E190" s="2">
        <f>'Data ALL'!I192/'Data ALL'!I189*100</f>
        <v>7.9700393721017351</v>
      </c>
    </row>
    <row r="191" spans="2:12" x14ac:dyDescent="0.2">
      <c r="C191" s="19" t="s">
        <v>11</v>
      </c>
      <c r="D191" s="2">
        <f>'Data ALL'!D193/'Data ALL'!D189*100</f>
        <v>8.8258615364532851</v>
      </c>
      <c r="E191" s="2"/>
    </row>
    <row r="192" spans="2:12" ht="22.5" x14ac:dyDescent="0.2">
      <c r="D192" s="96" t="s">
        <v>0</v>
      </c>
      <c r="E192" s="96" t="s">
        <v>5</v>
      </c>
    </row>
    <row r="193" spans="2:7" x14ac:dyDescent="0.2">
      <c r="B193" s="34" t="str">
        <f>CONCATENATE('Data ALL'!B195,", ",'Data ALL'!AX195," (",'Data ALL'!AZ195,")")</f>
        <v>Thailand, 2018 (13e)</v>
      </c>
      <c r="C193" s="19" t="s">
        <v>1</v>
      </c>
      <c r="D193" s="2">
        <f>'Data ALL'!D195/'Data ALL'!D195*100</f>
        <v>100</v>
      </c>
      <c r="E193" s="2">
        <f>'Data ALL'!I195/'Data ALL'!I195*100</f>
        <v>100</v>
      </c>
      <c r="G193" s="34" t="str">
        <f>B193</f>
        <v>Thailand, 2018 (13e)</v>
      </c>
    </row>
    <row r="194" spans="2:7" x14ac:dyDescent="0.2">
      <c r="C194" s="19" t="s">
        <v>8</v>
      </c>
      <c r="D194" s="2">
        <f>'Data ALL'!D196/'Data ALL'!D195*100</f>
        <v>33.547780454019701</v>
      </c>
      <c r="E194" s="2">
        <f>'Data ALL'!I196/'Data ALL'!I195*100</f>
        <v>73.087437723958885</v>
      </c>
    </row>
    <row r="195" spans="2:7" x14ac:dyDescent="0.2">
      <c r="C195" s="19" t="s">
        <v>9</v>
      </c>
      <c r="D195" s="2">
        <f>'Data ALL'!D197/'Data ALL'!D195*100</f>
        <v>1.3516954743475864</v>
      </c>
      <c r="E195" s="2">
        <f>'Data ALL'!I197/'Data ALL'!I195*100</f>
        <v>5.165008209029784</v>
      </c>
    </row>
    <row r="196" spans="2:7" x14ac:dyDescent="0.2">
      <c r="C196" s="19" t="s">
        <v>10</v>
      </c>
      <c r="D196" s="2">
        <f>'Data ALL'!D198/'Data ALL'!D195*100</f>
        <v>37.311231596461795</v>
      </c>
      <c r="E196" s="2">
        <f>'Data ALL'!I198/'Data ALL'!I195*100</f>
        <v>21.747554067011333</v>
      </c>
    </row>
    <row r="197" spans="2:7" x14ac:dyDescent="0.2">
      <c r="C197" s="19" t="s">
        <v>11</v>
      </c>
      <c r="D197" s="2">
        <f>'Data ALL'!D199/'Data ALL'!D195*100</f>
        <v>27.789288457325906</v>
      </c>
      <c r="E197" s="2"/>
    </row>
    <row r="198" spans="2:7" ht="22.5" x14ac:dyDescent="0.2">
      <c r="D198" s="96" t="s">
        <v>0</v>
      </c>
      <c r="E198" s="96" t="s">
        <v>5</v>
      </c>
    </row>
    <row r="199" spans="2:7" hidden="1" x14ac:dyDescent="0.2">
      <c r="B199" s="34" t="str">
        <f>CONCATENATE('Data ALL'!B201,", ",'Data ALL'!AX201," (",'Data ALL'!AZ201,")")</f>
        <v>Timor Leste, 2021 (13e)</v>
      </c>
      <c r="C199" s="19" t="s">
        <v>1</v>
      </c>
      <c r="D199" s="2">
        <f>'Data ALL'!D201/'Data ALL'!D201*100</f>
        <v>100</v>
      </c>
      <c r="E199" s="2">
        <f>'Data ALL'!I201/'Data ALL'!I201*100</f>
        <v>100</v>
      </c>
      <c r="G199" s="34" t="str">
        <f>B199</f>
        <v>Timor Leste, 2021 (13e)</v>
      </c>
    </row>
    <row r="200" spans="2:7" hidden="1" x14ac:dyDescent="0.2">
      <c r="C200" s="19" t="s">
        <v>8</v>
      </c>
      <c r="D200" s="2">
        <f>'Data ALL'!D202/'Data ALL'!D201*100</f>
        <v>30.186044191730261</v>
      </c>
      <c r="E200" s="2">
        <f>'Data ALL'!I202/'Data ALL'!I201*100</f>
        <v>87.485413137587059</v>
      </c>
    </row>
    <row r="201" spans="2:7" hidden="1" x14ac:dyDescent="0.2">
      <c r="C201" s="19" t="s">
        <v>9</v>
      </c>
      <c r="D201" s="2">
        <f>'Data ALL'!D203/'Data ALL'!D201*100</f>
        <v>0.72685556749599844</v>
      </c>
      <c r="E201" s="2">
        <f>'Data ALL'!I203/'Data ALL'!I201*100</f>
        <v>1.7598343685300208</v>
      </c>
    </row>
    <row r="202" spans="2:7" hidden="1" x14ac:dyDescent="0.2">
      <c r="C202" s="19" t="s">
        <v>10</v>
      </c>
      <c r="D202" s="2">
        <f>'Data ALL'!D204/'Data ALL'!D201*100</f>
        <v>52.860491795102007</v>
      </c>
      <c r="E202" s="2">
        <f>'Data ALL'!I204/'Data ALL'!I201*100</f>
        <v>10.756634669678148</v>
      </c>
    </row>
    <row r="203" spans="2:7" hidden="1" x14ac:dyDescent="0.2">
      <c r="C203" s="19" t="s">
        <v>11</v>
      </c>
      <c r="D203" s="2">
        <f>'Data ALL'!D205/'Data ALL'!D201*100</f>
        <v>16.226608445671744</v>
      </c>
      <c r="E203" s="2"/>
    </row>
    <row r="204" spans="2:7" ht="22.5" hidden="1" x14ac:dyDescent="0.2">
      <c r="D204" s="96" t="s">
        <v>0</v>
      </c>
      <c r="E204" s="96" t="s">
        <v>5</v>
      </c>
    </row>
    <row r="205" spans="2:7" x14ac:dyDescent="0.2">
      <c r="B205" s="34" t="str">
        <f>CONCATENATE('Data ALL'!B207,", ",'Data ALL'!AX207," (",'Data ALL'!AZ207,")")</f>
        <v>Timor Leste, 2021 (19e)</v>
      </c>
      <c r="C205" s="19" t="s">
        <v>1</v>
      </c>
      <c r="D205" s="2">
        <f>'Data ALL'!D207/'Data ALL'!D207*100</f>
        <v>100</v>
      </c>
      <c r="E205" s="2">
        <f>'Data ALL'!I207/'Data ALL'!I207*100</f>
        <v>100</v>
      </c>
      <c r="G205" s="34" t="str">
        <f>B205</f>
        <v>Timor Leste, 2021 (19e)</v>
      </c>
    </row>
    <row r="206" spans="2:7" x14ac:dyDescent="0.2">
      <c r="C206" s="19" t="s">
        <v>8</v>
      </c>
      <c r="D206" s="2">
        <f>'Data ALL'!D208/'Data ALL'!D207*100</f>
        <v>36.744786779559981</v>
      </c>
      <c r="E206" s="2">
        <f>'Data ALL'!I208/'Data ALL'!I207*100</f>
        <v>87.485413137587059</v>
      </c>
    </row>
    <row r="207" spans="2:7" x14ac:dyDescent="0.2">
      <c r="C207" s="19" t="s">
        <v>9</v>
      </c>
      <c r="D207" s="2">
        <f>'Data ALL'!D209/'Data ALL'!D207*100</f>
        <v>0.88478479251989806</v>
      </c>
      <c r="E207" s="2">
        <f>'Data ALL'!I209/'Data ALL'!I207*100</f>
        <v>1.7598343685300208</v>
      </c>
    </row>
    <row r="208" spans="2:7" x14ac:dyDescent="0.2">
      <c r="C208" s="19" t="s">
        <v>10</v>
      </c>
      <c r="D208" s="2">
        <f>'Data ALL'!D210/'Data ALL'!D207*100</f>
        <v>42.617594136023932</v>
      </c>
      <c r="E208" s="2">
        <f>'Data ALL'!I210/'Data ALL'!I207*100</f>
        <v>10.756634669678148</v>
      </c>
    </row>
    <row r="209" spans="2:12" x14ac:dyDescent="0.2">
      <c r="C209" s="19" t="s">
        <v>11</v>
      </c>
      <c r="D209" s="2">
        <f>'Data ALL'!D211/'Data ALL'!D207*100</f>
        <v>19.752282336317574</v>
      </c>
      <c r="E209" s="2"/>
    </row>
    <row r="210" spans="2:12" ht="22.5" x14ac:dyDescent="0.2">
      <c r="D210" s="96" t="s">
        <v>0</v>
      </c>
      <c r="E210" s="96" t="s">
        <v>5</v>
      </c>
    </row>
    <row r="211" spans="2:12" hidden="1" x14ac:dyDescent="0.2">
      <c r="B211" s="34" t="str">
        <f>CONCATENATE('Data ALL'!B213,", ",'Data ALL'!AX213," (",'Data ALL'!AZ213,")")</f>
        <v>Tonga, 2018 (13e)</v>
      </c>
      <c r="C211" s="19" t="s">
        <v>1</v>
      </c>
      <c r="D211" s="2">
        <f>'Data ALL'!D213/'Data ALL'!D213*100</f>
        <v>100</v>
      </c>
      <c r="E211" s="2">
        <f>'Data ALL'!I213/'Data ALL'!I213*100</f>
        <v>100</v>
      </c>
      <c r="G211" s="34" t="str">
        <f>B211</f>
        <v>Tonga, 2018 (13e)</v>
      </c>
      <c r="H211" s="13"/>
      <c r="I211" s="13"/>
      <c r="J211" s="13"/>
      <c r="K211" s="13"/>
      <c r="L211" s="13"/>
    </row>
    <row r="212" spans="2:12" hidden="1" x14ac:dyDescent="0.2">
      <c r="C212" s="19" t="s">
        <v>8</v>
      </c>
      <c r="D212" s="2">
        <f>'Data ALL'!D214/'Data ALL'!D213*100</f>
        <v>39.252510226850127</v>
      </c>
      <c r="E212" s="2">
        <f>'Data ALL'!I214/'Data ALL'!I213*100</f>
        <v>86.270167668459351</v>
      </c>
    </row>
    <row r="213" spans="2:12" hidden="1" x14ac:dyDescent="0.2">
      <c r="C213" s="19" t="s">
        <v>9</v>
      </c>
      <c r="D213" s="2">
        <f>'Data ALL'!D215/'Data ALL'!D213*100</f>
        <v>14.659724804760133</v>
      </c>
      <c r="E213" s="2">
        <f>'Data ALL'!I215/'Data ALL'!I213*100</f>
        <v>10.455552040493515</v>
      </c>
    </row>
    <row r="214" spans="2:12" hidden="1" x14ac:dyDescent="0.2">
      <c r="C214" s="19" t="s">
        <v>10</v>
      </c>
      <c r="D214" s="2">
        <f>'Data ALL'!D216/'Data ALL'!D213*100</f>
        <v>40.490888806247675</v>
      </c>
      <c r="E214" s="2">
        <f>'Data ALL'!I216/'Data ALL'!I213*100</f>
        <v>3.2742802910471367</v>
      </c>
    </row>
    <row r="215" spans="2:12" hidden="1" x14ac:dyDescent="0.2">
      <c r="C215" s="19" t="s">
        <v>11</v>
      </c>
      <c r="D215" s="2">
        <f>'Data ALL'!D217/'Data ALL'!D213*100</f>
        <v>5.5968761621420597</v>
      </c>
      <c r="E215" s="2"/>
    </row>
    <row r="216" spans="2:12" ht="22.5" hidden="1" x14ac:dyDescent="0.2">
      <c r="D216" s="96" t="s">
        <v>0</v>
      </c>
      <c r="E216" s="96" t="s">
        <v>5</v>
      </c>
    </row>
    <row r="217" spans="2:12" x14ac:dyDescent="0.2">
      <c r="B217" s="34" t="str">
        <f>CONCATENATE('Data ALL'!B219,", ",'Data ALL'!AX219," (",'Data ALL'!AZ219,")")</f>
        <v>Tonga, 2018 (19e)</v>
      </c>
      <c r="C217" s="19" t="s">
        <v>1</v>
      </c>
      <c r="D217" s="2">
        <f>'Data ALL'!D219/'Data ALL'!D219*100</f>
        <v>100</v>
      </c>
      <c r="E217" s="2">
        <f>'Data ALL'!I219/'Data ALL'!I219*100</f>
        <v>100</v>
      </c>
      <c r="G217" s="34" t="str">
        <f>B217</f>
        <v>Tonga, 2018 (19e)</v>
      </c>
      <c r="H217" s="13"/>
      <c r="I217" s="13"/>
      <c r="J217" s="13"/>
      <c r="K217" s="13"/>
      <c r="L217" s="13"/>
    </row>
    <row r="218" spans="2:12" x14ac:dyDescent="0.2">
      <c r="C218" s="19" t="s">
        <v>8</v>
      </c>
      <c r="D218" s="2">
        <f>'Data ALL'!D220/'Data ALL'!D219*100</f>
        <v>51.645569620253163</v>
      </c>
      <c r="E218" s="2">
        <f>'Data ALL'!I220/'Data ALL'!I219*100</f>
        <v>92.245174398916348</v>
      </c>
    </row>
    <row r="219" spans="2:12" x14ac:dyDescent="0.2">
      <c r="C219" s="19" t="s">
        <v>9</v>
      </c>
      <c r="D219" s="2">
        <f>'Data ALL'!D221/'Data ALL'!D219*100</f>
        <v>16.351451973194344</v>
      </c>
      <c r="E219" s="2">
        <f>'Data ALL'!I221/'Data ALL'!I219*100</f>
        <v>5.9092448357602443</v>
      </c>
    </row>
    <row r="220" spans="2:12" x14ac:dyDescent="0.2">
      <c r="C220" s="19" t="s">
        <v>10</v>
      </c>
      <c r="D220" s="2">
        <f>'Data ALL'!D222/'Data ALL'!D219*100</f>
        <v>25.94688508314718</v>
      </c>
      <c r="E220" s="2">
        <f>'Data ALL'!I222/'Data ALL'!I219*100</f>
        <v>1.8455807653234</v>
      </c>
    </row>
    <row r="221" spans="2:12" x14ac:dyDescent="0.2">
      <c r="C221" s="19" t="s">
        <v>11</v>
      </c>
      <c r="D221" s="2">
        <f>'Data ALL'!D223/'Data ALL'!D219*100</f>
        <v>6.0560933234053111</v>
      </c>
      <c r="E221" s="2"/>
    </row>
    <row r="222" spans="2:12" ht="22.5" x14ac:dyDescent="0.2">
      <c r="D222" s="96" t="s">
        <v>0</v>
      </c>
      <c r="E222" s="96" t="s">
        <v>5</v>
      </c>
    </row>
    <row r="223" spans="2:12" hidden="1" x14ac:dyDescent="0.2">
      <c r="B223" s="34" t="str">
        <f>CONCATENATE('Data ALL'!B225,", ",'Data ALL'!AX225," (",'Data ALL'!AZ225,")")</f>
        <v>Tuvalu, 2022 (13e)</v>
      </c>
      <c r="C223" s="19" t="s">
        <v>1</v>
      </c>
      <c r="D223" s="2">
        <f>'Data ALL'!D225/'Data ALL'!D225*100</f>
        <v>100</v>
      </c>
      <c r="E223" s="2">
        <f>'Data ALL'!I225/'Data ALL'!I225*100</f>
        <v>100</v>
      </c>
      <c r="G223" s="34" t="str">
        <f>B223</f>
        <v>Tuvalu, 2022 (13e)</v>
      </c>
      <c r="H223" s="13"/>
      <c r="I223" s="13"/>
      <c r="J223" s="13"/>
      <c r="K223" s="13"/>
      <c r="L223" s="13"/>
    </row>
    <row r="224" spans="2:12" hidden="1" x14ac:dyDescent="0.2">
      <c r="C224" s="19" t="s">
        <v>8</v>
      </c>
      <c r="D224" s="2">
        <f>'Data ALL'!D226/'Data ALL'!D225*100</f>
        <v>62.359550561797747</v>
      </c>
      <c r="E224" s="2">
        <f>'Data ALL'!I226/'Data ALL'!I225*100</f>
        <v>88.176895306859208</v>
      </c>
    </row>
    <row r="225" spans="2:12" hidden="1" x14ac:dyDescent="0.2">
      <c r="C225" s="19" t="s">
        <v>9</v>
      </c>
      <c r="D225" s="2">
        <f>'Data ALL'!D227/'Data ALL'!D225*100</f>
        <v>1.4044943820224718</v>
      </c>
      <c r="E225" s="2">
        <f>'Data ALL'!I227/'Data ALL'!I225*100</f>
        <v>2.256317689530686</v>
      </c>
    </row>
    <row r="226" spans="2:12" hidden="1" x14ac:dyDescent="0.2">
      <c r="C226" s="19" t="s">
        <v>10</v>
      </c>
      <c r="D226" s="2">
        <f>'Data ALL'!D228/'Data ALL'!D225*100</f>
        <v>15.44943820224719</v>
      </c>
      <c r="E226" s="2">
        <f>'Data ALL'!I228/'Data ALL'!I225*100</f>
        <v>9.5667870036101075</v>
      </c>
    </row>
    <row r="227" spans="2:12" hidden="1" x14ac:dyDescent="0.2">
      <c r="C227" s="19" t="s">
        <v>11</v>
      </c>
      <c r="D227" s="2">
        <f>'Data ALL'!D229/'Data ALL'!D225*100</f>
        <v>20.786516853932586</v>
      </c>
      <c r="E227" s="2"/>
    </row>
    <row r="228" spans="2:12" ht="22.5" hidden="1" x14ac:dyDescent="0.2">
      <c r="D228" s="96" t="s">
        <v>0</v>
      </c>
      <c r="E228" s="96" t="s">
        <v>5</v>
      </c>
    </row>
    <row r="229" spans="2:12" x14ac:dyDescent="0.2">
      <c r="B229" s="34" t="str">
        <f>CONCATENATE('Data ALL'!B231,", ",'Data ALL'!AX231," (",'Data ALL'!AZ231,")")</f>
        <v>Tuvalu, 2022 (19e)</v>
      </c>
      <c r="C229" s="19" t="s">
        <v>1</v>
      </c>
      <c r="D229" s="2">
        <f>'Data ALL'!D231/'Data ALL'!D231*100</f>
        <v>100</v>
      </c>
      <c r="E229" s="2">
        <f>'Data ALL'!I231/'Data ALL'!I231*100</f>
        <v>100</v>
      </c>
      <c r="G229" s="34" t="str">
        <f>B229</f>
        <v>Tuvalu, 2022 (19e)</v>
      </c>
      <c r="H229" s="13"/>
      <c r="I229" s="13"/>
      <c r="J229" s="13"/>
      <c r="K229" s="13"/>
      <c r="L229" s="13"/>
    </row>
    <row r="230" spans="2:12" x14ac:dyDescent="0.2">
      <c r="C230" s="19" t="s">
        <v>8</v>
      </c>
      <c r="D230" s="2">
        <f>'Data ALL'!D232/'Data ALL'!D231*100</f>
        <v>80.669144981412643</v>
      </c>
      <c r="E230" s="2">
        <f>'Data ALL'!I232/'Data ALL'!I231*100</f>
        <v>91.312559017941453</v>
      </c>
    </row>
    <row r="231" spans="2:12" x14ac:dyDescent="0.2">
      <c r="C231" s="19" t="s">
        <v>9</v>
      </c>
      <c r="D231" s="2">
        <f>'Data ALL'!D233/'Data ALL'!D231*100</f>
        <v>1.1152416356877324</v>
      </c>
      <c r="E231" s="2">
        <f>'Data ALL'!I233/'Data ALL'!I231*100</f>
        <v>1.7941454202077429</v>
      </c>
    </row>
    <row r="232" spans="2:12" x14ac:dyDescent="0.2">
      <c r="C232" s="19" t="s">
        <v>10</v>
      </c>
      <c r="D232" s="2">
        <f>'Data ALL'!D234/'Data ALL'!D231*100</f>
        <v>8.921933085501859</v>
      </c>
      <c r="E232" s="2">
        <f>'Data ALL'!I234/'Data ALL'!I231*100</f>
        <v>6.8932955618508025</v>
      </c>
    </row>
    <row r="233" spans="2:12" x14ac:dyDescent="0.2">
      <c r="C233" s="19" t="s">
        <v>11</v>
      </c>
      <c r="D233" s="2">
        <f>'Data ALL'!D235/'Data ALL'!D231*100</f>
        <v>9.2936802973977688</v>
      </c>
      <c r="E233" s="2"/>
    </row>
    <row r="234" spans="2:12" ht="22.5" x14ac:dyDescent="0.2">
      <c r="D234" s="96" t="s">
        <v>0</v>
      </c>
      <c r="E234" s="96" t="s">
        <v>5</v>
      </c>
    </row>
    <row r="235" spans="2:12" hidden="1" x14ac:dyDescent="0.2">
      <c r="B235" s="34" t="str">
        <f>CONCATENATE('Data ALL'!B237,", ",'Data ALL'!AX237," (",'Data ALL'!AZ237,")")</f>
        <v>Viet Nam, 2023 (13e)</v>
      </c>
      <c r="C235" s="19" t="s">
        <v>1</v>
      </c>
      <c r="D235" s="2">
        <f>'Data ALL'!D237/'Data ALL'!D237*100</f>
        <v>100</v>
      </c>
      <c r="E235" s="2">
        <f>'Data ALL'!I237/'Data ALL'!I237*100</f>
        <v>100</v>
      </c>
      <c r="G235" s="34" t="str">
        <f>B235</f>
        <v>Viet Nam, 2023 (13e)</v>
      </c>
      <c r="H235" s="13"/>
      <c r="I235" s="13"/>
      <c r="J235" s="13"/>
      <c r="K235" s="13"/>
      <c r="L235" s="13"/>
    </row>
    <row r="236" spans="2:12" hidden="1" x14ac:dyDescent="0.2">
      <c r="C236" s="19" t="s">
        <v>8</v>
      </c>
      <c r="D236" s="2">
        <f>'Data ALL'!D238/'Data ALL'!D237*100</f>
        <v>31.848344128037525</v>
      </c>
      <c r="E236" s="2">
        <f>'Data ALL'!I238/'Data ALL'!I237*100</f>
        <v>88.629406892578061</v>
      </c>
    </row>
    <row r="237" spans="2:12" hidden="1" x14ac:dyDescent="0.2">
      <c r="C237" s="19" t="s">
        <v>9</v>
      </c>
      <c r="D237" s="2">
        <f>'Data ALL'!D239/'Data ALL'!D237*100</f>
        <v>1.7928637751306518</v>
      </c>
      <c r="E237" s="2">
        <f>'Data ALL'!I239/'Data ALL'!I237*100</f>
        <v>2.2596409215312039</v>
      </c>
    </row>
    <row r="238" spans="2:12" hidden="1" x14ac:dyDescent="0.2">
      <c r="C238" s="19" t="s">
        <v>10</v>
      </c>
      <c r="D238" s="2">
        <f>'Data ALL'!D240/'Data ALL'!D237*100</f>
        <v>51.718619424594046</v>
      </c>
      <c r="E238" s="2">
        <f>'Data ALL'!I240/'Data ALL'!I237*100</f>
        <v>9.1109521858907421</v>
      </c>
    </row>
    <row r="239" spans="2:12" hidden="1" x14ac:dyDescent="0.2">
      <c r="C239" s="19" t="s">
        <v>11</v>
      </c>
      <c r="D239" s="2">
        <f>'Data ALL'!D241/'Data ALL'!D237*100</f>
        <v>14.640169982907153</v>
      </c>
      <c r="E239" s="2"/>
    </row>
    <row r="240" spans="2:12" ht="22.5" hidden="1" x14ac:dyDescent="0.2">
      <c r="D240" s="96" t="s">
        <v>0</v>
      </c>
      <c r="E240" s="96" t="s">
        <v>5</v>
      </c>
    </row>
    <row r="241" spans="2:12" x14ac:dyDescent="0.2">
      <c r="B241" s="34" t="str">
        <f>CONCATENATE('Data ALL'!B243,", ",'Data ALL'!AX243," (",'Data ALL'!AZ243,")")</f>
        <v>Viet Nam, 2023 (19e)</v>
      </c>
      <c r="C241" s="19" t="s">
        <v>1</v>
      </c>
      <c r="D241" s="2">
        <f>'Data ALL'!D243/'Data ALL'!D243*100</f>
        <v>100</v>
      </c>
      <c r="E241" s="2">
        <f>'Data ALL'!I243/'Data ALL'!I243*100</f>
        <v>100</v>
      </c>
      <c r="G241" s="34" t="str">
        <f>B241</f>
        <v>Viet Nam, 2023 (19e)</v>
      </c>
      <c r="H241" s="13"/>
      <c r="I241" s="13"/>
      <c r="J241" s="13"/>
      <c r="K241" s="13"/>
      <c r="L241" s="13"/>
    </row>
    <row r="242" spans="2:12" x14ac:dyDescent="0.2">
      <c r="C242" s="19" t="s">
        <v>8</v>
      </c>
      <c r="D242" s="2">
        <f>'Data ALL'!D244/'Data ALL'!D243*100</f>
        <v>35.857715304080976</v>
      </c>
      <c r="E242" s="2">
        <f>'Data ALL'!I244/'Data ALL'!I243*100</f>
        <v>88.629163124299481</v>
      </c>
    </row>
    <row r="243" spans="2:12" x14ac:dyDescent="0.2">
      <c r="C243" s="19" t="s">
        <v>9</v>
      </c>
      <c r="D243" s="2">
        <f>'Data ALL'!D245/'Data ALL'!D243*100</f>
        <v>2.0193362270085573</v>
      </c>
      <c r="E243" s="2">
        <f>'Data ALL'!I245/'Data ALL'!I243*100</f>
        <v>2.2596893648069787</v>
      </c>
    </row>
    <row r="244" spans="2:12" x14ac:dyDescent="0.2">
      <c r="C244" s="19" t="s">
        <v>10</v>
      </c>
      <c r="D244" s="2">
        <f>'Data ALL'!D246/'Data ALL'!D243*100</f>
        <v>46.180459953283162</v>
      </c>
      <c r="E244" s="2">
        <f>'Data ALL'!I246/'Data ALL'!I243*100</f>
        <v>9.1111475108935362</v>
      </c>
    </row>
    <row r="245" spans="2:12" x14ac:dyDescent="0.2">
      <c r="C245" s="19" t="s">
        <v>11</v>
      </c>
      <c r="D245" s="2">
        <f>'Data ALL'!D247/'Data ALL'!D243*100</f>
        <v>15.942488515627304</v>
      </c>
      <c r="E245" s="2"/>
    </row>
    <row r="246" spans="2:12" ht="22.5" x14ac:dyDescent="0.2">
      <c r="D246" s="96" t="s">
        <v>0</v>
      </c>
      <c r="E246" s="96" t="s">
        <v>5</v>
      </c>
    </row>
    <row r="247" spans="2:12" hidden="1" x14ac:dyDescent="0.2">
      <c r="B247" s="34" t="str">
        <f>CONCATENATE('Data ALL'!B249,", ",'Data ALL'!AX249," (",'Data ALL'!AZ249,")")</f>
        <v>Vanuatu, 2019 (13e)</v>
      </c>
      <c r="C247" s="19" t="s">
        <v>1</v>
      </c>
      <c r="D247" s="2">
        <f>'Data ALL'!D249/'Data ALL'!D249*100</f>
        <v>100</v>
      </c>
      <c r="E247" s="2">
        <f>'Data ALL'!I249/'Data ALL'!I249*100</f>
        <v>100</v>
      </c>
      <c r="G247" s="34" t="str">
        <f>B247</f>
        <v>Vanuatu, 2019 (13e)</v>
      </c>
      <c r="H247" s="13"/>
      <c r="I247" s="13"/>
      <c r="J247" s="13"/>
      <c r="K247" s="13"/>
      <c r="L247" s="13"/>
    </row>
    <row r="248" spans="2:12" hidden="1" x14ac:dyDescent="0.2">
      <c r="C248" s="19" t="s">
        <v>8</v>
      </c>
      <c r="D248" s="2">
        <f>'Data ALL'!D250/'Data ALL'!D249*100</f>
        <v>18.771910753594042</v>
      </c>
      <c r="E248" s="2">
        <f>'Data ALL'!I250/'Data ALL'!I249*100</f>
        <v>91.990446995080916</v>
      </c>
    </row>
    <row r="249" spans="2:12" hidden="1" x14ac:dyDescent="0.2">
      <c r="C249" s="19" t="s">
        <v>9</v>
      </c>
      <c r="D249" s="2">
        <f>'Data ALL'!D251/'Data ALL'!D249*100</f>
        <v>2.3643231785199883</v>
      </c>
      <c r="E249" s="2">
        <f>'Data ALL'!I251/'Data ALL'!I249*100</f>
        <v>2.7161902046054038</v>
      </c>
    </row>
    <row r="250" spans="2:12" hidden="1" x14ac:dyDescent="0.2">
      <c r="C250" s="19" t="s">
        <v>10</v>
      </c>
      <c r="D250" s="2">
        <f>'Data ALL'!D252/'Data ALL'!D249*100</f>
        <v>76.840503301899616</v>
      </c>
      <c r="E250" s="2">
        <f>'Data ALL'!I252/'Data ALL'!I249*100</f>
        <v>5.2933628003136803</v>
      </c>
    </row>
    <row r="251" spans="2:12" hidden="1" x14ac:dyDescent="0.2">
      <c r="C251" s="19" t="s">
        <v>11</v>
      </c>
      <c r="D251" s="2">
        <f>'Data ALL'!D253/'Data ALL'!D249*100</f>
        <v>2.0232627659863578</v>
      </c>
      <c r="E251" s="2"/>
    </row>
    <row r="252" spans="2:12" ht="22.5" hidden="1" x14ac:dyDescent="0.2">
      <c r="D252" s="96" t="s">
        <v>0</v>
      </c>
      <c r="E252" s="96" t="s">
        <v>5</v>
      </c>
    </row>
    <row r="253" spans="2:12" x14ac:dyDescent="0.2">
      <c r="B253" s="34" t="str">
        <f>CONCATENATE('Data ALL'!B255,", ",'Data ALL'!AX255," (",'Data ALL'!AZ255,")")</f>
        <v>Vanuatu, 2019 (19e)</v>
      </c>
      <c r="C253" s="19" t="s">
        <v>1</v>
      </c>
      <c r="D253" s="2">
        <f>'Data ALL'!D255/'Data ALL'!D255*100</f>
        <v>100</v>
      </c>
      <c r="E253" s="2">
        <f>'Data ALL'!I255/'Data ALL'!I255*100</f>
        <v>100</v>
      </c>
      <c r="G253" s="34" t="str">
        <f>B253</f>
        <v>Vanuatu, 2019 (19e)</v>
      </c>
      <c r="H253" s="13"/>
      <c r="I253" s="13"/>
      <c r="J253" s="13"/>
      <c r="K253" s="13"/>
      <c r="L253" s="13"/>
    </row>
    <row r="254" spans="2:12" x14ac:dyDescent="0.2">
      <c r="C254" s="19" t="s">
        <v>8</v>
      </c>
      <c r="D254" s="2">
        <f>'Data ALL'!D256/'Data ALL'!D255*100</f>
        <v>24.319614125268458</v>
      </c>
      <c r="E254" s="2">
        <f>'Data ALL'!I256/'Data ALL'!I255*100</f>
        <v>91.990446995080916</v>
      </c>
    </row>
    <row r="255" spans="2:12" x14ac:dyDescent="0.2">
      <c r="C255" s="19" t="s">
        <v>9</v>
      </c>
      <c r="D255" s="2">
        <f>'Data ALL'!D257/'Data ALL'!D255*100</f>
        <v>3.0630567193606311</v>
      </c>
      <c r="E255" s="2">
        <f>'Data ALL'!I257/'Data ALL'!I255*100</f>
        <v>2.7161902046054038</v>
      </c>
    </row>
    <row r="256" spans="2:12" x14ac:dyDescent="0.2">
      <c r="C256" s="19" t="s">
        <v>10</v>
      </c>
      <c r="D256" s="2">
        <f>'Data ALL'!D258/'Data ALL'!D255*100</f>
        <v>69.996127169665172</v>
      </c>
      <c r="E256" s="2">
        <f>'Data ALL'!I258/'Data ALL'!I255*100</f>
        <v>5.2933628003136803</v>
      </c>
    </row>
    <row r="257" spans="2:12" x14ac:dyDescent="0.2">
      <c r="C257" s="19" t="s">
        <v>11</v>
      </c>
      <c r="D257" s="2">
        <f>'Data ALL'!D259/'Data ALL'!D255*100</f>
        <v>2.6212019857057354</v>
      </c>
      <c r="E257" s="2"/>
    </row>
    <row r="258" spans="2:12" ht="22.5" x14ac:dyDescent="0.2">
      <c r="D258" s="96" t="s">
        <v>0</v>
      </c>
      <c r="E258" s="96" t="s">
        <v>5</v>
      </c>
    </row>
    <row r="259" spans="2:12" hidden="1" x14ac:dyDescent="0.2">
      <c r="B259" s="34" t="str">
        <f>CONCATENATE('Data ALL'!B261,", ",'Data ALL'!AX261," (",'Data ALL'!AZ261,")")</f>
        <v>Wallis &amp; Futuma, 2022 (13e)</v>
      </c>
      <c r="C259" s="19" t="s">
        <v>1</v>
      </c>
      <c r="D259" s="2">
        <f>'Data ALL'!D261/'Data ALL'!D261*100</f>
        <v>100</v>
      </c>
      <c r="E259" s="2">
        <f>'Data ALL'!I261/'Data ALL'!I261*100</f>
        <v>100</v>
      </c>
      <c r="G259" s="34" t="str">
        <f>B259</f>
        <v>Wallis &amp; Futuma, 2022 (13e)</v>
      </c>
      <c r="H259" s="13"/>
      <c r="I259" s="13"/>
      <c r="J259" s="13"/>
      <c r="K259" s="13"/>
      <c r="L259" s="13"/>
    </row>
    <row r="260" spans="2:12" hidden="1" x14ac:dyDescent="0.2">
      <c r="C260" s="19" t="s">
        <v>8</v>
      </c>
      <c r="D260" s="2">
        <f>'Data ALL'!D262/'Data ALL'!D261*100</f>
        <v>29.653821032005222</v>
      </c>
      <c r="E260" s="2">
        <f>'Data ALL'!I262/'Data ALL'!I261*100</f>
        <v>94.673034533431306</v>
      </c>
    </row>
    <row r="261" spans="2:12" hidden="1" x14ac:dyDescent="0.2">
      <c r="C261" s="19" t="s">
        <v>9</v>
      </c>
      <c r="D261" s="2">
        <f>'Data ALL'!D263/'Data ALL'!D261*100</f>
        <v>2.0901371652514698</v>
      </c>
      <c r="E261" s="2">
        <f>'Data ALL'!I263/'Data ALL'!I261*100</f>
        <v>2.8288023512123441</v>
      </c>
    </row>
    <row r="262" spans="2:12" hidden="1" x14ac:dyDescent="0.2">
      <c r="C262" s="19" t="s">
        <v>10</v>
      </c>
      <c r="D262" s="2">
        <f>'Data ALL'!D264/'Data ALL'!D261*100</f>
        <v>62.769431743958194</v>
      </c>
      <c r="E262" s="2">
        <f>'Data ALL'!I264/'Data ALL'!I261*100</f>
        <v>2.5349008082292435</v>
      </c>
    </row>
    <row r="263" spans="2:12" hidden="1" x14ac:dyDescent="0.2">
      <c r="C263" s="19" t="s">
        <v>11</v>
      </c>
      <c r="D263" s="2">
        <f>'Data ALL'!D265/'Data ALL'!D261*100</f>
        <v>5.421293272370999</v>
      </c>
      <c r="E263" s="2"/>
    </row>
    <row r="264" spans="2:12" ht="22.5" hidden="1" x14ac:dyDescent="0.2">
      <c r="D264" s="96" t="s">
        <v>0</v>
      </c>
      <c r="E264" s="96" t="s">
        <v>5</v>
      </c>
    </row>
    <row r="265" spans="2:12" x14ac:dyDescent="0.2">
      <c r="B265" s="34" t="str">
        <f>CONCATENATE('Data ALL'!B267,", ",'Data ALL'!AX267," (",'Data ALL'!AZ267,")")</f>
        <v>Wallis &amp; Futuma, 2022 (19e)</v>
      </c>
      <c r="C265" s="19" t="s">
        <v>1</v>
      </c>
      <c r="D265" s="2">
        <f>'Data ALL'!D267/'Data ALL'!D267*100</f>
        <v>100</v>
      </c>
      <c r="E265" s="2">
        <f>'Data ALL'!I267/'Data ALL'!I267*100</f>
        <v>100</v>
      </c>
      <c r="G265" s="34" t="str">
        <f>B265</f>
        <v>Wallis &amp; Futuma, 2022 (19e)</v>
      </c>
    </row>
    <row r="266" spans="2:12" x14ac:dyDescent="0.2">
      <c r="C266" s="19" t="s">
        <v>8</v>
      </c>
      <c r="D266" s="2">
        <f>'Data ALL'!D268/'Data ALL'!D267*100</f>
        <v>56.821026282853573</v>
      </c>
      <c r="E266" s="2">
        <f>'Data ALL'!I268/'Data ALL'!I267*100</f>
        <v>94.673034533431306</v>
      </c>
    </row>
    <row r="267" spans="2:12" x14ac:dyDescent="0.2">
      <c r="C267" s="19" t="s">
        <v>9</v>
      </c>
      <c r="D267" s="2">
        <f>'Data ALL'!D269/'Data ALL'!D267*100</f>
        <v>4.005006257822278</v>
      </c>
      <c r="E267" s="2">
        <f>'Data ALL'!I269/'Data ALL'!I267*100</f>
        <v>2.8288023512123441</v>
      </c>
    </row>
    <row r="268" spans="2:12" x14ac:dyDescent="0.2">
      <c r="C268" s="19" t="s">
        <v>10</v>
      </c>
      <c r="D268" s="2">
        <f>'Data ALL'!D270/'Data ALL'!D267*100</f>
        <v>28.911138923654566</v>
      </c>
      <c r="E268" s="2">
        <f>'Data ALL'!I270/'Data ALL'!I267*100</f>
        <v>2.5349008082292435</v>
      </c>
    </row>
    <row r="269" spans="2:12" x14ac:dyDescent="0.2">
      <c r="C269" s="19" t="s">
        <v>11</v>
      </c>
      <c r="D269" s="2">
        <f>'Data ALL'!D271/'Data ALL'!D267*100</f>
        <v>10.137672090112641</v>
      </c>
      <c r="E269" s="2"/>
    </row>
    <row r="270" spans="2:12" ht="22.5" x14ac:dyDescent="0.2">
      <c r="D270" s="96" t="s">
        <v>0</v>
      </c>
      <c r="E270" s="96" t="s">
        <v>5</v>
      </c>
    </row>
    <row r="271" spans="2:12" x14ac:dyDescent="0.2">
      <c r="B271" s="34" t="str">
        <f>CONCATENATE('Data ALL'!B273,", ",'Data ALL'!AX273," (",'Data ALL'!AZ273,")")</f>
        <v>Western Samoa, 2022 (13e)</v>
      </c>
      <c r="C271" s="19" t="s">
        <v>1</v>
      </c>
      <c r="D271" s="2">
        <f>'Data ALL'!D273/'Data ALL'!D273*100</f>
        <v>100</v>
      </c>
      <c r="E271" s="2">
        <f>'Data ALL'!I273/'Data ALL'!I273*100</f>
        <v>100</v>
      </c>
      <c r="G271" s="34" t="str">
        <f>B271</f>
        <v>Western Samoa, 2022 (13e)</v>
      </c>
    </row>
    <row r="272" spans="2:12" x14ac:dyDescent="0.2">
      <c r="C272" s="19" t="s">
        <v>8</v>
      </c>
      <c r="D272" s="2">
        <f>'Data ALL'!D274/'Data ALL'!D273*100</f>
        <v>19.920449569405925</v>
      </c>
      <c r="E272" s="2">
        <f>'Data ALL'!I274/'Data ALL'!I273*100</f>
        <v>90.905911157747468</v>
      </c>
    </row>
    <row r="273" spans="2:7" x14ac:dyDescent="0.2">
      <c r="C273" s="19" t="s">
        <v>9</v>
      </c>
      <c r="D273" s="2">
        <f>'Data ALL'!D275/'Data ALL'!D273*100</f>
        <v>2.156619471609984</v>
      </c>
      <c r="E273" s="2">
        <f>'Data ALL'!I275/'Data ALL'!I273*100</f>
        <v>3.60265827212312</v>
      </c>
    </row>
    <row r="274" spans="2:7" x14ac:dyDescent="0.2">
      <c r="C274" s="19" t="s">
        <v>10</v>
      </c>
      <c r="D274" s="2">
        <f>'Data ALL'!D276/'Data ALL'!D273*100</f>
        <v>60.549554809516856</v>
      </c>
      <c r="E274" s="2">
        <f>'Data ALL'!I276/'Data ALL'!I273*100</f>
        <v>5.4914305701294159</v>
      </c>
    </row>
    <row r="275" spans="2:7" x14ac:dyDescent="0.2">
      <c r="C275" s="19" t="s">
        <v>11</v>
      </c>
      <c r="D275" s="2">
        <f>'Data ALL'!D277/'Data ALL'!D273*100</f>
        <v>17.377025251788062</v>
      </c>
      <c r="E275" s="2"/>
    </row>
    <row r="276" spans="2:7" ht="22.5" x14ac:dyDescent="0.2">
      <c r="D276" s="96" t="s">
        <v>0</v>
      </c>
      <c r="E276" s="96" t="s">
        <v>5</v>
      </c>
    </row>
    <row r="277" spans="2:7" x14ac:dyDescent="0.2">
      <c r="B277" s="34" t="str">
        <f>CONCATENATE('Data ALL'!B279,", ",'Data ALL'!AX279," (",'Data ALL'!AZ279,")")</f>
        <v>Australia, 2021 (13e)</v>
      </c>
      <c r="C277" s="19" t="s">
        <v>1</v>
      </c>
      <c r="D277" s="2">
        <f>'Data ALL'!D279/'Data ALL'!D279*100</f>
        <v>100</v>
      </c>
      <c r="E277" s="2">
        <f>'Data ALL'!I279/'Data ALL'!I279*100</f>
        <v>100</v>
      </c>
      <c r="G277" s="34" t="str">
        <f>B277</f>
        <v>Australia, 2021 (13e)</v>
      </c>
    </row>
    <row r="278" spans="2:7" x14ac:dyDescent="0.2">
      <c r="C278" s="19" t="s">
        <v>8</v>
      </c>
      <c r="D278" s="2">
        <f>'Data ALL'!D280/'Data ALL'!D279*100</f>
        <v>66.417192141778415</v>
      </c>
      <c r="E278" s="2">
        <f>'Data ALL'!I280/'Data ALL'!I279*100</f>
        <v>93.620949894347149</v>
      </c>
    </row>
    <row r="279" spans="2:7" x14ac:dyDescent="0.2">
      <c r="C279" s="19" t="s">
        <v>9</v>
      </c>
      <c r="D279" s="2">
        <f>'Data ALL'!D281/'Data ALL'!D279*100</f>
        <v>1.7693380414457289</v>
      </c>
      <c r="E279" s="2">
        <f>'Data ALL'!I281/'Data ALL'!I279*100</f>
        <v>5.9925290547992063</v>
      </c>
    </row>
    <row r="280" spans="2:7" x14ac:dyDescent="0.2">
      <c r="C280" s="19" t="s">
        <v>10</v>
      </c>
      <c r="D280" s="2">
        <f>'Data ALL'!D282/'Data ALL'!D279*100</f>
        <v>30.932039355577867</v>
      </c>
      <c r="E280" s="2">
        <f>'Data ALL'!I282/'Data ALL'!I279*100</f>
        <v>0.38651040787512292</v>
      </c>
    </row>
    <row r="281" spans="2:7" x14ac:dyDescent="0.2">
      <c r="C281" s="19" t="s">
        <v>11</v>
      </c>
      <c r="D281" s="2">
        <f>'Data ALL'!D283/'Data ALL'!D279*100</f>
        <v>0.88140033506287474</v>
      </c>
      <c r="E281" s="2"/>
    </row>
    <row r="282" spans="2:7" ht="22.5" x14ac:dyDescent="0.2">
      <c r="D282" s="96" t="s">
        <v>0</v>
      </c>
      <c r="E282" s="96" t="s">
        <v>5</v>
      </c>
    </row>
    <row r="283" spans="2:7" x14ac:dyDescent="0.2">
      <c r="B283" s="34" t="str">
        <f>CONCATENATE('Data ALL'!B285,", ",'Data ALL'!AX285," (",'Data ALL'!AZ285,")")</f>
        <v>Korea Republic, 2019 (13e)</v>
      </c>
      <c r="C283" s="19" t="s">
        <v>1</v>
      </c>
      <c r="D283" s="2">
        <f>'Data ALL'!D285/'Data ALL'!D285*100</f>
        <v>100</v>
      </c>
      <c r="E283" s="2">
        <f>'Data ALL'!I285/'Data ALL'!I285*100</f>
        <v>100</v>
      </c>
      <c r="G283" s="34" t="str">
        <f>B283</f>
        <v>Korea Republic, 2019 (13e)</v>
      </c>
    </row>
    <row r="284" spans="2:7" x14ac:dyDescent="0.2">
      <c r="C284" s="19" t="s">
        <v>8</v>
      </c>
      <c r="D284" s="2">
        <f>'Data ALL'!D286/'Data ALL'!D285*100</f>
        <v>63.030958296606073</v>
      </c>
      <c r="E284" s="2">
        <f>'Data ALL'!I286/'Data ALL'!I285*100</f>
        <v>80.11161506852396</v>
      </c>
    </row>
    <row r="285" spans="2:7" x14ac:dyDescent="0.2">
      <c r="C285" s="19" t="s">
        <v>9</v>
      </c>
      <c r="D285" s="2">
        <f>'Data ALL'!D287/'Data ALL'!D285*100</f>
        <v>1.3931691881321946</v>
      </c>
      <c r="E285" s="2">
        <f>'Data ALL'!I287/'Data ALL'!I285*100</f>
        <v>7.5607496139597243</v>
      </c>
    </row>
    <row r="286" spans="2:7" x14ac:dyDescent="0.2">
      <c r="C286" s="19" t="s">
        <v>10</v>
      </c>
      <c r="D286" s="2">
        <f>'Data ALL'!D288/'Data ALL'!D285*100</f>
        <v>20.520175871729418</v>
      </c>
      <c r="E286" s="2">
        <f>'Data ALL'!I288/'Data ALL'!I285*100</f>
        <v>12.327640698993632</v>
      </c>
    </row>
    <row r="287" spans="2:7" x14ac:dyDescent="0.2">
      <c r="C287" s="19" t="s">
        <v>11</v>
      </c>
      <c r="D287" s="2">
        <f>'Data ALL'!D289/'Data ALL'!D285*100</f>
        <v>15.055683546144063</v>
      </c>
      <c r="E287" s="2"/>
    </row>
    <row r="289" spans="2:12" x14ac:dyDescent="0.2">
      <c r="B289" s="80"/>
      <c r="C289" s="19"/>
      <c r="D289" s="2"/>
      <c r="E289" s="2"/>
      <c r="G289" s="80"/>
      <c r="H289" s="13"/>
      <c r="I289" s="13"/>
      <c r="J289" s="13"/>
      <c r="K289" s="13"/>
      <c r="L289" s="13"/>
    </row>
    <row r="295" spans="2:12" x14ac:dyDescent="0.2">
      <c r="B295" s="34" t="str">
        <f>CONCATENATE('Data ALL'!B297,", ",'Data ALL'!AX297," (",'Data ALL'!AZ297,")")</f>
        <v>,  ()</v>
      </c>
    </row>
  </sheetData>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AJ285"/>
  <sheetViews>
    <sheetView workbookViewId="0">
      <pane xSplit="5" ySplit="5" topLeftCell="M6" activePane="bottomRight" state="frozen"/>
      <selection pane="topRight" activeCell="F1" sqref="F1"/>
      <selection pane="bottomLeft" activeCell="A6" sqref="A6"/>
      <selection pane="bottomRight" activeCell="F6" sqref="F6:T6"/>
    </sheetView>
  </sheetViews>
  <sheetFormatPr defaultColWidth="0" defaultRowHeight="12.75" x14ac:dyDescent="0.2"/>
  <cols>
    <col min="1" max="1" width="14" style="3" customWidth="1"/>
    <col min="2" max="2" width="23.140625" style="24" customWidth="1"/>
    <col min="3" max="3" width="1.42578125" style="3" customWidth="1"/>
    <col min="4" max="4" width="20.42578125" style="3" customWidth="1"/>
    <col min="5" max="5" width="2.85546875" style="3" customWidth="1"/>
    <col min="6" max="10" width="12.85546875" style="3" customWidth="1"/>
    <col min="11" max="11" width="2.42578125" style="3" customWidth="1"/>
    <col min="12" max="12" width="13.42578125" style="3" customWidth="1"/>
    <col min="13" max="13" width="11.42578125" style="3" customWidth="1"/>
    <col min="14" max="14" width="15.5703125" style="3" customWidth="1"/>
    <col min="15" max="15" width="3.85546875" style="3" customWidth="1"/>
    <col min="16" max="18" width="12.140625" style="3" customWidth="1"/>
    <col min="19" max="20" width="13.42578125" style="3" customWidth="1"/>
    <col min="21" max="21" width="12.140625" style="99" customWidth="1"/>
    <col min="22" max="36" width="0" style="3" hidden="1" customWidth="1"/>
    <col min="37" max="16384" width="9.140625" style="3" hidden="1"/>
  </cols>
  <sheetData>
    <row r="1" spans="1:36" ht="15" x14ac:dyDescent="0.25">
      <c r="B1" s="79" t="s">
        <v>101</v>
      </c>
      <c r="C1" s="1" t="s">
        <v>104</v>
      </c>
    </row>
    <row r="3" spans="1:36" x14ac:dyDescent="0.2">
      <c r="F3" s="6" t="s">
        <v>18</v>
      </c>
      <c r="G3" s="6"/>
      <c r="H3" s="6"/>
      <c r="I3" s="6"/>
      <c r="J3" s="6"/>
      <c r="K3" s="6"/>
      <c r="L3" s="6"/>
      <c r="M3" s="6"/>
      <c r="N3" s="6"/>
      <c r="O3" s="6"/>
      <c r="P3" s="6"/>
      <c r="Q3" s="6"/>
      <c r="R3" s="6"/>
      <c r="S3" s="6"/>
      <c r="T3" s="6"/>
    </row>
    <row r="4" spans="1:36" x14ac:dyDescent="0.2">
      <c r="F4" s="3" t="s">
        <v>2</v>
      </c>
      <c r="L4" s="3" t="s">
        <v>19</v>
      </c>
      <c r="P4" s="3" t="s">
        <v>4</v>
      </c>
    </row>
    <row r="5" spans="1:36" ht="25.5" x14ac:dyDescent="0.2">
      <c r="B5" s="25"/>
      <c r="F5" s="15" t="s">
        <v>1</v>
      </c>
      <c r="G5" s="15" t="s">
        <v>8</v>
      </c>
      <c r="H5" s="15" t="s">
        <v>9</v>
      </c>
      <c r="I5" s="15" t="s">
        <v>10</v>
      </c>
      <c r="J5" s="15" t="s">
        <v>11</v>
      </c>
      <c r="L5" s="15" t="s">
        <v>1</v>
      </c>
      <c r="M5" s="15" t="s">
        <v>8</v>
      </c>
      <c r="N5" s="15" t="s">
        <v>11</v>
      </c>
      <c r="P5" s="15" t="s">
        <v>1</v>
      </c>
      <c r="Q5" s="15" t="s">
        <v>8</v>
      </c>
      <c r="R5" s="15" t="s">
        <v>9</v>
      </c>
      <c r="S5" s="15" t="s">
        <v>10</v>
      </c>
      <c r="T5" s="15" t="s">
        <v>11</v>
      </c>
    </row>
    <row r="6" spans="1:36" ht="15.75" x14ac:dyDescent="0.25">
      <c r="A6" s="4"/>
      <c r="B6" s="43" t="str">
        <f>'Data ALL'!B9</f>
        <v>Abelina</v>
      </c>
      <c r="D6" s="12" t="s">
        <v>17</v>
      </c>
      <c r="F6" s="13"/>
      <c r="G6" s="13"/>
      <c r="H6" s="13"/>
      <c r="I6" s="13"/>
      <c r="J6" s="13"/>
      <c r="K6" s="13"/>
      <c r="L6" s="13"/>
      <c r="M6" s="13"/>
      <c r="N6" s="13"/>
      <c r="O6" s="13"/>
      <c r="P6" s="13"/>
      <c r="Q6" s="13"/>
      <c r="R6" s="13"/>
      <c r="S6" s="13"/>
      <c r="T6" s="13"/>
      <c r="U6" s="99">
        <f>F6+L6+P6</f>
        <v>0</v>
      </c>
      <c r="V6" s="13"/>
      <c r="W6" s="13"/>
      <c r="X6" s="13"/>
      <c r="Y6" s="13"/>
      <c r="Z6" s="13"/>
      <c r="AA6" s="13"/>
      <c r="AB6" s="13"/>
      <c r="AC6" s="13"/>
      <c r="AD6" s="13"/>
      <c r="AE6" s="13"/>
      <c r="AF6" s="13"/>
      <c r="AG6" s="13"/>
      <c r="AH6" s="13"/>
      <c r="AI6" s="13"/>
      <c r="AJ6" s="13"/>
    </row>
    <row r="7" spans="1:36" x14ac:dyDescent="0.2">
      <c r="A7" s="20" t="s">
        <v>25</v>
      </c>
      <c r="B7" s="26" t="e">
        <f>'Data ALL'!#REF!</f>
        <v>#REF!</v>
      </c>
    </row>
    <row r="8" spans="1:36" x14ac:dyDescent="0.2">
      <c r="A8" s="21" t="s">
        <v>26</v>
      </c>
      <c r="B8" s="26" t="e">
        <f>'Data ALL'!#REF!</f>
        <v>#REF!</v>
      </c>
      <c r="D8" s="12" t="s">
        <v>53</v>
      </c>
      <c r="F8" s="76">
        <f>F6/'Data ALL'!$D9*100</f>
        <v>0</v>
      </c>
      <c r="G8" s="77">
        <f>G6/'Data ALL'!$D9*100</f>
        <v>0</v>
      </c>
      <c r="H8" s="77">
        <f>H6/'Data ALL'!$D9*100</f>
        <v>0</v>
      </c>
      <c r="I8" s="77">
        <f>I6/'Data ALL'!$D9*100</f>
        <v>0</v>
      </c>
      <c r="J8" s="77">
        <f>J6/'Data ALL'!$D9*100</f>
        <v>0</v>
      </c>
      <c r="K8" s="77"/>
      <c r="L8" s="77">
        <f>L6/'Data ALL'!$D9*100</f>
        <v>0</v>
      </c>
      <c r="M8" s="77">
        <f>M6/'Data ALL'!$D9*100</f>
        <v>0</v>
      </c>
      <c r="N8" s="77">
        <f>N6/'Data ALL'!$D9*100</f>
        <v>0</v>
      </c>
      <c r="O8" s="77"/>
      <c r="P8" s="77">
        <f>P6/'Data ALL'!$D9*100</f>
        <v>0</v>
      </c>
      <c r="Q8" s="77">
        <f>Q6/'Data ALL'!$D9*100</f>
        <v>0</v>
      </c>
      <c r="R8" s="77">
        <f>R6/'Data ALL'!$D9*100</f>
        <v>0</v>
      </c>
      <c r="S8" s="77">
        <f>S6/'Data ALL'!$D9*100</f>
        <v>0</v>
      </c>
      <c r="T8" s="78">
        <f>T6/'Data ALL'!$D9*100</f>
        <v>0</v>
      </c>
      <c r="U8" s="99">
        <f>F8+L8+P8</f>
        <v>0</v>
      </c>
    </row>
    <row r="9" spans="1:36" x14ac:dyDescent="0.2">
      <c r="A9" s="22" t="s">
        <v>34</v>
      </c>
      <c r="B9" s="26" t="e">
        <f>'Data ALL'!#REF!</f>
        <v>#REF!</v>
      </c>
      <c r="F9" s="2"/>
    </row>
    <row r="10" spans="1:36" x14ac:dyDescent="0.2">
      <c r="B10" s="26" t="str">
        <f>'Data ALL'!B15</f>
        <v>Afghanistan</v>
      </c>
    </row>
    <row r="12" spans="1:36" hidden="1" x14ac:dyDescent="0.2">
      <c r="A12" s="4"/>
      <c r="B12" s="97" t="str">
        <f>CONCATENATE('Data ALL'!B15,", ",'Data ALL'!AX15," (",'Data ALL'!AZ15,")")</f>
        <v>Afghanistan, 2021 (13e)</v>
      </c>
      <c r="D12" s="12" t="s">
        <v>17</v>
      </c>
      <c r="F12" s="13">
        <f>'Data ALL'!E15</f>
        <v>4706889</v>
      </c>
      <c r="G12" s="13">
        <f>'Data ALL'!E16</f>
        <v>522901</v>
      </c>
      <c r="H12" s="13">
        <f>'Data ALL'!E17</f>
        <v>208996</v>
      </c>
      <c r="I12" s="13">
        <f>'Data ALL'!E18</f>
        <v>3719963</v>
      </c>
      <c r="J12" s="13">
        <f>'Data ALL'!E19</f>
        <v>255029</v>
      </c>
      <c r="K12" s="13"/>
      <c r="L12" s="13">
        <f>'Data ALL'!F15</f>
        <v>603498</v>
      </c>
      <c r="M12" s="13">
        <f>'Data ALL'!F16</f>
        <v>565227</v>
      </c>
      <c r="N12" s="13">
        <f>'Data ALL'!F19</f>
        <v>38271</v>
      </c>
      <c r="O12" s="13"/>
      <c r="P12" s="13">
        <f>'Data ALL'!G15</f>
        <v>1344566</v>
      </c>
      <c r="Q12" s="13">
        <f>'Data ALL'!G16</f>
        <v>116966</v>
      </c>
      <c r="R12" s="13">
        <f>'Data ALL'!G17</f>
        <v>7725</v>
      </c>
      <c r="S12" s="13">
        <f>'Data ALL'!G18</f>
        <v>971547</v>
      </c>
      <c r="T12" s="13">
        <f>'Data ALL'!G19</f>
        <v>248328</v>
      </c>
      <c r="U12" s="99">
        <f>F12+L12+P12</f>
        <v>6654953</v>
      </c>
      <c r="V12" s="13"/>
      <c r="W12" s="13"/>
      <c r="X12" s="13"/>
      <c r="Y12" s="13"/>
      <c r="Z12" s="13"/>
      <c r="AA12" s="13"/>
      <c r="AB12" s="13"/>
      <c r="AC12" s="13"/>
      <c r="AD12" s="13"/>
      <c r="AE12" s="13"/>
      <c r="AF12" s="13"/>
      <c r="AG12" s="13"/>
      <c r="AH12" s="13"/>
      <c r="AI12" s="13"/>
      <c r="AJ12" s="13"/>
    </row>
    <row r="13" spans="1:36" hidden="1" x14ac:dyDescent="0.2">
      <c r="A13" s="20" t="s">
        <v>25</v>
      </c>
      <c r="B13" s="26" t="str">
        <f>'Data ALL'!B23</f>
        <v>Afghanistan</v>
      </c>
    </row>
    <row r="14" spans="1:36" hidden="1" x14ac:dyDescent="0.2">
      <c r="A14" s="21" t="s">
        <v>26</v>
      </c>
      <c r="B14" s="26" t="str">
        <f>'Data ALL'!B24</f>
        <v>Afghanistan</v>
      </c>
      <c r="D14" s="12" t="s">
        <v>53</v>
      </c>
      <c r="F14" s="76">
        <f>F12/'Data ALL'!$D15*100</f>
        <v>70.727606941777054</v>
      </c>
      <c r="G14" s="77">
        <f>G12/'Data ALL'!$D15*100</f>
        <v>7.8573207053453276</v>
      </c>
      <c r="H14" s="77">
        <f>H12/'Data ALL'!$D15*100</f>
        <v>3.1404579416263347</v>
      </c>
      <c r="I14" s="77">
        <f>I12/'Data ALL'!$D15*100</f>
        <v>55.897659983473972</v>
      </c>
      <c r="J14" s="77">
        <f>J12/'Data ALL'!$D15*100</f>
        <v>3.8321683113314249</v>
      </c>
      <c r="K14" s="77"/>
      <c r="L14" s="77">
        <f>L12/'Data ALL'!$D15*100</f>
        <v>9.0684036386132245</v>
      </c>
      <c r="M14" s="77">
        <f>M12/'Data ALL'!$D15*100</f>
        <v>8.4933282023178833</v>
      </c>
      <c r="N14" s="77">
        <f>N12/'Data ALL'!$D15*100</f>
        <v>0.57507543629534275</v>
      </c>
      <c r="O14" s="77"/>
      <c r="P14" s="77">
        <f>P12/'Data ALL'!$D15*100</f>
        <v>20.203989419609726</v>
      </c>
      <c r="Q14" s="77">
        <f>Q12/'Data ALL'!$D15*100</f>
        <v>1.7575781526931895</v>
      </c>
      <c r="R14" s="77">
        <f>R12/'Data ALL'!$D15*100</f>
        <v>0.11607895653057204</v>
      </c>
      <c r="S14" s="77">
        <f>S12/'Data ALL'!$D15*100</f>
        <v>14.598855919793873</v>
      </c>
      <c r="T14" s="78">
        <f>T12/'Data ALL'!$D15*100</f>
        <v>3.73147639059209</v>
      </c>
      <c r="U14" s="99">
        <f>F14+L14+P14</f>
        <v>100</v>
      </c>
    </row>
    <row r="15" spans="1:36" hidden="1" x14ac:dyDescent="0.2">
      <c r="A15" s="22" t="s">
        <v>34</v>
      </c>
      <c r="B15" s="26" t="str">
        <f>'Data ALL'!B25</f>
        <v>Afghanistan</v>
      </c>
      <c r="F15" s="2"/>
    </row>
    <row r="16" spans="1:36" hidden="1" x14ac:dyDescent="0.2">
      <c r="B16" s="26" t="str">
        <f>'Data ALL'!B27</f>
        <v xml:space="preserve"> Bangladesh</v>
      </c>
    </row>
    <row r="17" spans="1:36" hidden="1" x14ac:dyDescent="0.2"/>
    <row r="18" spans="1:36" x14ac:dyDescent="0.2">
      <c r="A18" s="4"/>
      <c r="B18" s="97" t="str">
        <f>CONCATENATE('Data ALL'!B21,", ",'Data ALL'!AX21," (",'Data ALL'!AZ21,")")</f>
        <v>Afghanistan, 2021 (19e)</v>
      </c>
      <c r="D18" s="12" t="s">
        <v>17</v>
      </c>
      <c r="F18" s="13">
        <f>'Data ALL'!E21</f>
        <v>2892190</v>
      </c>
      <c r="G18" s="13">
        <f>'Data ALL'!E22</f>
        <v>522213</v>
      </c>
      <c r="H18" s="13">
        <f>'Data ALL'!E23</f>
        <v>209467</v>
      </c>
      <c r="I18" s="13">
        <f>'Data ALL'!E24</f>
        <v>1887688</v>
      </c>
      <c r="J18" s="13">
        <f>'Data ALL'!E25</f>
        <v>272822</v>
      </c>
      <c r="K18" s="13"/>
      <c r="L18" s="13">
        <f>'Data ALL'!F21</f>
        <v>603204</v>
      </c>
      <c r="M18" s="13">
        <f>'Data ALL'!F22</f>
        <v>564933</v>
      </c>
      <c r="N18" s="13">
        <f>'Data ALL'!F25</f>
        <v>38271</v>
      </c>
      <c r="O18" s="13"/>
      <c r="P18" s="13">
        <f>'Data ALL'!G21</f>
        <v>549510</v>
      </c>
      <c r="Q18" s="13">
        <f>'Data ALL'!G22</f>
        <v>116966</v>
      </c>
      <c r="R18" s="13">
        <f>'Data ALL'!G23</f>
        <v>7725</v>
      </c>
      <c r="S18" s="13">
        <f>'Data ALL'!G24</f>
        <v>196679</v>
      </c>
      <c r="T18" s="13">
        <f>'Data ALL'!G25</f>
        <v>228140</v>
      </c>
      <c r="U18" s="99">
        <f>F18+L18+P18</f>
        <v>4044904</v>
      </c>
      <c r="V18" s="13"/>
      <c r="W18" s="13"/>
      <c r="X18" s="13"/>
      <c r="Y18" s="13"/>
      <c r="Z18" s="13"/>
      <c r="AA18" s="13"/>
      <c r="AB18" s="13"/>
      <c r="AC18" s="13"/>
      <c r="AD18" s="13"/>
      <c r="AE18" s="13"/>
      <c r="AF18" s="13"/>
      <c r="AG18" s="13"/>
      <c r="AH18" s="13"/>
      <c r="AI18" s="13"/>
      <c r="AJ18" s="13"/>
    </row>
    <row r="19" spans="1:36" x14ac:dyDescent="0.2">
      <c r="A19" s="20" t="s">
        <v>25</v>
      </c>
      <c r="B19" s="26" t="str">
        <f>'Data ALL'!B29</f>
        <v xml:space="preserve"> Bangladesh</v>
      </c>
    </row>
    <row r="20" spans="1:36" x14ac:dyDescent="0.2">
      <c r="A20" s="21" t="s">
        <v>26</v>
      </c>
      <c r="B20" s="26" t="str">
        <f>'Data ALL'!B30</f>
        <v xml:space="preserve"> Bangladesh</v>
      </c>
      <c r="D20" s="12" t="s">
        <v>53</v>
      </c>
      <c r="F20" s="76">
        <f>F18/'Data ALL'!$D21*100</f>
        <v>71.502067787022881</v>
      </c>
      <c r="G20" s="77">
        <f>G18/'Data ALL'!$D21*100</f>
        <v>12.910392928979277</v>
      </c>
      <c r="H20" s="77">
        <f>H18/'Data ALL'!$D21*100</f>
        <v>5.1785407020784673</v>
      </c>
      <c r="I20" s="77">
        <f>I18/'Data ALL'!$D21*100</f>
        <v>46.668301645725094</v>
      </c>
      <c r="J20" s="77">
        <f>J18/'Data ALL'!$D21*100</f>
        <v>6.7448325102400455</v>
      </c>
      <c r="K20" s="77"/>
      <c r="L20" s="77">
        <f>L18/'Data ALL'!$D21*100</f>
        <v>14.91269014048294</v>
      </c>
      <c r="M20" s="77">
        <f>M18/'Data ALL'!$D21*100</f>
        <v>13.966536659460893</v>
      </c>
      <c r="N20" s="77">
        <f>N18/'Data ALL'!$D21*100</f>
        <v>0.94615348102204644</v>
      </c>
      <c r="O20" s="77"/>
      <c r="P20" s="77">
        <f>P18/'Data ALL'!$D21*100</f>
        <v>13.58524207249418</v>
      </c>
      <c r="Q20" s="77">
        <f>Q18/'Data ALL'!$D21*100</f>
        <v>2.8916879115054401</v>
      </c>
      <c r="R20" s="77">
        <f>R18/'Data ALL'!$D21*100</f>
        <v>0.19098104676897154</v>
      </c>
      <c r="S20" s="77">
        <f>S18/'Data ALL'!$D21*100</f>
        <v>4.8623898119708162</v>
      </c>
      <c r="T20" s="78">
        <f>T18/'Data ALL'!$D21*100</f>
        <v>5.6401833022489534</v>
      </c>
      <c r="U20" s="99">
        <f>F20+L20+P20</f>
        <v>100</v>
      </c>
    </row>
    <row r="21" spans="1:36" x14ac:dyDescent="0.2">
      <c r="A21" s="22" t="s">
        <v>34</v>
      </c>
      <c r="B21" s="26" t="str">
        <f>'Data ALL'!B31</f>
        <v xml:space="preserve"> Bangladesh</v>
      </c>
      <c r="F21" s="2"/>
    </row>
    <row r="22" spans="1:36" x14ac:dyDescent="0.2">
      <c r="B22" s="26" t="str">
        <f>'Data ALL'!B33</f>
        <v xml:space="preserve"> Brunei Darussalam</v>
      </c>
    </row>
    <row r="24" spans="1:36" x14ac:dyDescent="0.2">
      <c r="A24" s="4"/>
      <c r="B24" s="97" t="str">
        <f>CONCATENATE('Data ALL'!B27,", ",'Data ALL'!AX27," (",'Data ALL'!AZ27,")")</f>
        <v xml:space="preserve"> Bangladesh, 2022 (13e)</v>
      </c>
      <c r="D24" s="12" t="s">
        <v>17</v>
      </c>
      <c r="F24" s="13">
        <f>'Data ALL'!E27</f>
        <v>33262625</v>
      </c>
      <c r="G24" s="13">
        <f>'Data ALL'!E28</f>
        <v>13164280</v>
      </c>
      <c r="H24" s="13">
        <f>'Data ALL'!E29</f>
        <v>834893</v>
      </c>
      <c r="I24" s="13">
        <f>'Data ALL'!E30</f>
        <v>14747553</v>
      </c>
      <c r="J24" s="13">
        <f>'Data ALL'!E31</f>
        <v>4515900</v>
      </c>
      <c r="K24" s="13"/>
      <c r="L24" s="13">
        <f>'Data ALL'!F27</f>
        <v>10437452</v>
      </c>
      <c r="M24" s="13">
        <f>'Data ALL'!F28</f>
        <v>10289987</v>
      </c>
      <c r="N24" s="13">
        <f>'Data ALL'!F31</f>
        <v>0</v>
      </c>
      <c r="O24" s="13"/>
      <c r="P24" s="13">
        <f>'Data ALL'!G27</f>
        <v>4662612</v>
      </c>
      <c r="Q24" s="13">
        <f>'Data ALL'!G28</f>
        <v>1267375</v>
      </c>
      <c r="R24" s="13">
        <f>'Data ALL'!G29</f>
        <v>22011</v>
      </c>
      <c r="S24" s="13">
        <f>'Data ALL'!G30</f>
        <v>265353</v>
      </c>
      <c r="T24" s="13">
        <f>'Data ALL'!G31</f>
        <v>3107873</v>
      </c>
      <c r="U24" s="99">
        <f>F24+L24+P24</f>
        <v>48362689</v>
      </c>
      <c r="V24" s="13"/>
      <c r="W24" s="13"/>
      <c r="X24" s="13"/>
      <c r="Y24" s="13"/>
      <c r="Z24" s="13"/>
      <c r="AA24" s="13"/>
      <c r="AB24" s="13"/>
      <c r="AC24" s="13"/>
      <c r="AD24" s="13"/>
      <c r="AE24" s="13"/>
      <c r="AF24" s="13"/>
      <c r="AG24" s="13"/>
      <c r="AH24" s="13"/>
      <c r="AI24" s="13"/>
      <c r="AJ24" s="13"/>
    </row>
    <row r="25" spans="1:36" x14ac:dyDescent="0.2">
      <c r="A25" s="20" t="s">
        <v>25</v>
      </c>
      <c r="B25" s="26" t="str">
        <f>'Data ALL'!B35</f>
        <v xml:space="preserve"> Brunei Darussalam</v>
      </c>
    </row>
    <row r="26" spans="1:36" x14ac:dyDescent="0.2">
      <c r="A26" s="21" t="s">
        <v>26</v>
      </c>
      <c r="B26" s="26" t="str">
        <f>'Data ALL'!B36</f>
        <v xml:space="preserve"> Brunei Darussalam</v>
      </c>
      <c r="D26" s="12" t="s">
        <v>53</v>
      </c>
      <c r="F26" s="76">
        <f>F24/'Data ALL'!$D27*100</f>
        <v>68.77745013769912</v>
      </c>
      <c r="G26" s="77">
        <f>G24/'Data ALL'!$D27*100</f>
        <v>27.219908570015438</v>
      </c>
      <c r="H26" s="77">
        <f>H24/'Data ALL'!$D27*100</f>
        <v>1.7263162987832148</v>
      </c>
      <c r="I26" s="77">
        <f>I24/'Data ALL'!$D27*100</f>
        <v>30.493657404085674</v>
      </c>
      <c r="J26" s="77">
        <f>J24/'Data ALL'!$D27*100</f>
        <v>9.3375699325244312</v>
      </c>
      <c r="K26" s="77"/>
      <c r="L26" s="77">
        <f>L24/'Data ALL'!$D27*100</f>
        <v>21.581620046362186</v>
      </c>
      <c r="M26" s="77">
        <f>M24/'Data ALL'!$D27*100</f>
        <v>21.276705245303766</v>
      </c>
      <c r="N26" s="77">
        <f>N24/'Data ALL'!$D27*100</f>
        <v>0</v>
      </c>
      <c r="O26" s="77"/>
      <c r="P26" s="77">
        <f>P24/'Data ALL'!$D27*100</f>
        <v>9.6409277482290587</v>
      </c>
      <c r="Q26" s="77">
        <f>Q24/'Data ALL'!$D27*100</f>
        <v>2.6205634963646562</v>
      </c>
      <c r="R26" s="77">
        <f>R24/'Data ALL'!$D27*100</f>
        <v>4.5512356736153427E-2</v>
      </c>
      <c r="S26" s="77">
        <f>S24/'Data ALL'!$D27*100</f>
        <v>0.54867295429596663</v>
      </c>
      <c r="T26" s="78">
        <f>T24/'Data ALL'!$D27*100</f>
        <v>6.4261789408322816</v>
      </c>
      <c r="U26" s="99">
        <f>F26+L26+P26</f>
        <v>99.99999793229037</v>
      </c>
    </row>
    <row r="27" spans="1:36" x14ac:dyDescent="0.2">
      <c r="A27" s="22" t="s">
        <v>34</v>
      </c>
      <c r="B27" s="26" t="str">
        <f>'Data ALL'!B37</f>
        <v xml:space="preserve"> Brunei Darussalam</v>
      </c>
      <c r="F27" s="2"/>
    </row>
    <row r="28" spans="1:36" x14ac:dyDescent="0.2">
      <c r="B28" s="26" t="e">
        <f>'Data ALL'!#REF!</f>
        <v>#REF!</v>
      </c>
    </row>
    <row r="30" spans="1:36" hidden="1" x14ac:dyDescent="0.2">
      <c r="A30" s="4"/>
      <c r="B30" s="97" t="str">
        <f>CONCATENATE('Data ALL'!B33,", ",'Data ALL'!AX33," (",'Data ALL'!AZ33,")")</f>
        <v xml:space="preserve"> Brunei Darussalam, 2023 (13e)</v>
      </c>
      <c r="D30" s="12" t="s">
        <v>17</v>
      </c>
      <c r="F30" s="13">
        <f>'Data ALL'!E33</f>
        <v>6361</v>
      </c>
      <c r="G30" s="13">
        <f>'Data ALL'!E34</f>
        <v>738</v>
      </c>
      <c r="H30" s="13">
        <f>'Data ALL'!E35</f>
        <v>579</v>
      </c>
      <c r="I30" s="13">
        <f>'Data ALL'!E36</f>
        <v>4614</v>
      </c>
      <c r="J30" s="13">
        <f>'Data ALL'!E37</f>
        <v>430</v>
      </c>
      <c r="K30" s="13"/>
      <c r="L30" s="13">
        <f>'Data ALL'!F33</f>
        <v>46754</v>
      </c>
      <c r="M30" s="13">
        <f>'Data ALL'!F34</f>
        <v>45771</v>
      </c>
      <c r="N30" s="13">
        <f>'Data ALL'!F37</f>
        <v>983</v>
      </c>
      <c r="O30" s="13"/>
      <c r="P30" s="13">
        <f>'Data ALL'!G33</f>
        <v>8668</v>
      </c>
      <c r="Q30" s="13">
        <f>'Data ALL'!G34</f>
        <v>8462</v>
      </c>
      <c r="R30" s="13">
        <f>'Data ALL'!G35</f>
        <v>0</v>
      </c>
      <c r="S30" s="13">
        <f>'Data ALL'!G36</f>
        <v>206</v>
      </c>
      <c r="T30" s="13">
        <f>'Data ALL'!G37</f>
        <v>0</v>
      </c>
      <c r="U30" s="99">
        <f>F30+L30+P30</f>
        <v>61783</v>
      </c>
      <c r="V30" s="13"/>
      <c r="W30" s="13"/>
      <c r="X30" s="13"/>
      <c r="Y30" s="13"/>
      <c r="Z30" s="13"/>
      <c r="AA30" s="13"/>
      <c r="AB30" s="13"/>
      <c r="AC30" s="13"/>
      <c r="AD30" s="13"/>
      <c r="AE30" s="13"/>
      <c r="AF30" s="13"/>
      <c r="AG30" s="13"/>
      <c r="AH30" s="13"/>
      <c r="AI30" s="13"/>
      <c r="AJ30" s="13"/>
    </row>
    <row r="31" spans="1:36" hidden="1" x14ac:dyDescent="0.2">
      <c r="A31" s="20" t="s">
        <v>25</v>
      </c>
      <c r="B31" s="26" t="str">
        <f>'Data ALL'!B41</f>
        <v xml:space="preserve"> Brunei Darussalam</v>
      </c>
    </row>
    <row r="32" spans="1:36" hidden="1" x14ac:dyDescent="0.2">
      <c r="A32" s="21" t="s">
        <v>26</v>
      </c>
      <c r="B32" s="26" t="str">
        <f>'Data ALL'!B42</f>
        <v xml:space="preserve"> Brunei Darussalam</v>
      </c>
      <c r="D32" s="12" t="s">
        <v>53</v>
      </c>
      <c r="F32" s="76">
        <f>F30/'Data ALL'!$D33*100</f>
        <v>10.295712412799638</v>
      </c>
      <c r="G32" s="77">
        <f>G30/'Data ALL'!$D33*100</f>
        <v>1.1945033423433631</v>
      </c>
      <c r="H32" s="77">
        <f>H30/'Data ALL'!$D33*100</f>
        <v>0.9371509962287361</v>
      </c>
      <c r="I32" s="77">
        <f>I30/'Data ALL'!$D33*100</f>
        <v>7.4680737419678556</v>
      </c>
      <c r="J32" s="77">
        <f>J30/'Data ALL'!$D33*100</f>
        <v>0.69598433225968304</v>
      </c>
      <c r="K32" s="77"/>
      <c r="L32" s="77">
        <f>L30/'Data ALL'!$D33*100</f>
        <v>75.674538303416796</v>
      </c>
      <c r="M32" s="77">
        <f>M30/'Data ALL'!$D33*100</f>
        <v>74.083485748506874</v>
      </c>
      <c r="N32" s="77">
        <f>N30/'Data ALL'!$D33*100</f>
        <v>1.5910525549099268</v>
      </c>
      <c r="O32" s="77"/>
      <c r="P32" s="77">
        <f>P30/'Data ALL'!$D33*100</f>
        <v>14.029749283783566</v>
      </c>
      <c r="Q32" s="77">
        <f>Q30/'Data ALL'!$D33*100</f>
        <v>13.69632423158474</v>
      </c>
      <c r="R32" s="77">
        <f>R30/'Data ALL'!$D33*100</f>
        <v>0</v>
      </c>
      <c r="S32" s="77">
        <f>S30/'Data ALL'!$D33*100</f>
        <v>0.3334250521988249</v>
      </c>
      <c r="T32" s="78">
        <f>T30/'Data ALL'!$D33*100</f>
        <v>0</v>
      </c>
      <c r="U32" s="99">
        <f>F32+L32+P32</f>
        <v>100</v>
      </c>
    </row>
    <row r="33" spans="1:36" hidden="1" x14ac:dyDescent="0.2">
      <c r="A33" s="22" t="s">
        <v>34</v>
      </c>
      <c r="B33" s="26" t="str">
        <f>'Data ALL'!B43</f>
        <v xml:space="preserve"> Brunei Darussalam</v>
      </c>
      <c r="F33" s="2"/>
    </row>
    <row r="34" spans="1:36" hidden="1" x14ac:dyDescent="0.2">
      <c r="B34" s="26" t="str">
        <f>'Data ALL'!B45</f>
        <v xml:space="preserve"> Cambodia</v>
      </c>
    </row>
    <row r="35" spans="1:36" hidden="1" x14ac:dyDescent="0.2"/>
    <row r="36" spans="1:36" x14ac:dyDescent="0.2">
      <c r="A36" s="4"/>
      <c r="B36" s="97" t="str">
        <f>CONCATENATE('Data ALL'!B39,", ",'Data ALL'!AX39," (",'Data ALL'!AZ39,")")</f>
        <v xml:space="preserve"> Brunei Darussalam, 2023 (19e)</v>
      </c>
      <c r="D36" s="12" t="s">
        <v>17</v>
      </c>
      <c r="F36" s="13">
        <f>'Data ALL'!E39</f>
        <v>5755</v>
      </c>
      <c r="G36" s="13">
        <f>'Data ALL'!E40</f>
        <v>738</v>
      </c>
      <c r="H36" s="13">
        <f>'Data ALL'!E41</f>
        <v>579</v>
      </c>
      <c r="I36" s="13">
        <f>'Data ALL'!E42</f>
        <v>4008</v>
      </c>
      <c r="J36" s="13">
        <f>'Data ALL'!E43</f>
        <v>430</v>
      </c>
      <c r="K36" s="13"/>
      <c r="L36" s="13">
        <f>'Data ALL'!F39</f>
        <v>46754</v>
      </c>
      <c r="M36" s="13">
        <f>'Data ALL'!F40</f>
        <v>45771</v>
      </c>
      <c r="N36" s="13">
        <f>'Data ALL'!F43</f>
        <v>983</v>
      </c>
      <c r="O36" s="13"/>
      <c r="P36" s="13">
        <f>'Data ALL'!G39</f>
        <v>8668</v>
      </c>
      <c r="Q36" s="13">
        <f>'Data ALL'!G40</f>
        <v>8462</v>
      </c>
      <c r="R36" s="13">
        <f>'Data ALL'!G41</f>
        <v>0</v>
      </c>
      <c r="S36" s="13">
        <f>'Data ALL'!G42</f>
        <v>206</v>
      </c>
      <c r="T36" s="13">
        <f>'Data ALL'!G43</f>
        <v>0</v>
      </c>
      <c r="U36" s="99">
        <f>F36+L36+P36</f>
        <v>61177</v>
      </c>
      <c r="V36" s="13"/>
      <c r="W36" s="13"/>
      <c r="X36" s="13"/>
      <c r="Y36" s="13"/>
      <c r="Z36" s="13"/>
      <c r="AA36" s="13"/>
      <c r="AB36" s="13"/>
      <c r="AC36" s="13"/>
      <c r="AD36" s="13"/>
      <c r="AE36" s="13"/>
      <c r="AF36" s="13"/>
      <c r="AG36" s="13"/>
      <c r="AH36" s="13"/>
      <c r="AI36" s="13"/>
      <c r="AJ36" s="13"/>
    </row>
    <row r="37" spans="1:36" x14ac:dyDescent="0.2">
      <c r="A37" s="20" t="s">
        <v>25</v>
      </c>
      <c r="B37" s="26" t="str">
        <f>'Data ALL'!B47</f>
        <v xml:space="preserve"> Cambodia</v>
      </c>
    </row>
    <row r="38" spans="1:36" x14ac:dyDescent="0.2">
      <c r="A38" s="21" t="s">
        <v>26</v>
      </c>
      <c r="B38" s="26" t="str">
        <f>'Data ALL'!B48</f>
        <v xml:space="preserve"> Cambodia</v>
      </c>
      <c r="D38" s="12" t="s">
        <v>53</v>
      </c>
      <c r="F38" s="76">
        <f>F36/'Data ALL'!$D39*100</f>
        <v>9.4071301306046387</v>
      </c>
      <c r="G38" s="77">
        <f>G36/'Data ALL'!$D39*100</f>
        <v>1.2063357144024716</v>
      </c>
      <c r="H38" s="77">
        <f>H36/'Data ALL'!$D39*100</f>
        <v>0.94643411739706096</v>
      </c>
      <c r="I38" s="77">
        <f>I36/'Data ALL'!$D39*100</f>
        <v>6.551481766023179</v>
      </c>
      <c r="J38" s="77">
        <f>J36/'Data ALL'!$D39*100</f>
        <v>0.70287853278192791</v>
      </c>
      <c r="K38" s="77"/>
      <c r="L38" s="77">
        <f>L36/'Data ALL'!$D39*100</f>
        <v>76.424146329502918</v>
      </c>
      <c r="M38" s="77">
        <f>M36/'Data ALL'!$D39*100</f>
        <v>74.817333311538647</v>
      </c>
      <c r="N38" s="77">
        <f>N36/'Data ALL'!$D39*100</f>
        <v>1.6068130179642677</v>
      </c>
      <c r="O38" s="77"/>
      <c r="P38" s="77">
        <f>P36/'Data ALL'!$D39*100</f>
        <v>14.168723539892444</v>
      </c>
      <c r="Q38" s="77">
        <f>Q36/'Data ALL'!$D39*100</f>
        <v>13.831995684652728</v>
      </c>
      <c r="R38" s="77">
        <f>R36/'Data ALL'!$D39*100</f>
        <v>0</v>
      </c>
      <c r="S38" s="77">
        <f>S36/'Data ALL'!$D39*100</f>
        <v>0.33672785523971427</v>
      </c>
      <c r="T38" s="78">
        <f>T36/'Data ALL'!$D39*100</f>
        <v>0</v>
      </c>
      <c r="U38" s="99">
        <f>F38+L38+P38</f>
        <v>100</v>
      </c>
    </row>
    <row r="39" spans="1:36" x14ac:dyDescent="0.2">
      <c r="A39" s="22" t="s">
        <v>34</v>
      </c>
      <c r="B39" s="26" t="str">
        <f>'Data ALL'!B49</f>
        <v xml:space="preserve"> Cambodia</v>
      </c>
      <c r="F39" s="2"/>
    </row>
    <row r="40" spans="1:36" x14ac:dyDescent="0.2">
      <c r="B40" s="26" t="str">
        <f>'Data ALL'!B51</f>
        <v xml:space="preserve"> Cambodia</v>
      </c>
    </row>
    <row r="42" spans="1:36" hidden="1" x14ac:dyDescent="0.2">
      <c r="A42" s="4"/>
      <c r="B42" s="97" t="str">
        <f>CONCATENATE('Data ALL'!B45,", ",'Data ALL'!AX45," (",'Data ALL'!AZ45,")")</f>
        <v xml:space="preserve"> Cambodia, 2019 (13e)</v>
      </c>
      <c r="D42" s="12" t="s">
        <v>17</v>
      </c>
      <c r="F42" s="13">
        <f>'Data ALL'!E45</f>
        <v>5992659</v>
      </c>
      <c r="G42" s="13">
        <f>'Data ALL'!E46</f>
        <v>2108940</v>
      </c>
      <c r="H42" s="13">
        <f>'Data ALL'!E47</f>
        <v>227354</v>
      </c>
      <c r="I42" s="13">
        <f>'Data ALL'!E48</f>
        <v>2748425</v>
      </c>
      <c r="J42" s="13">
        <f>'Data ALL'!E49</f>
        <v>907940</v>
      </c>
      <c r="K42" s="13"/>
      <c r="L42" s="13">
        <f>'Data ALL'!F45</f>
        <v>883468</v>
      </c>
      <c r="M42" s="13">
        <f>'Data ALL'!F46</f>
        <v>875601</v>
      </c>
      <c r="N42" s="13">
        <f>'Data ALL'!F49</f>
        <v>7867</v>
      </c>
      <c r="O42" s="13"/>
      <c r="P42" s="13">
        <f>'Data ALL'!G45</f>
        <v>912732</v>
      </c>
      <c r="Q42" s="13">
        <f>'Data ALL'!G46</f>
        <v>18268</v>
      </c>
      <c r="R42" s="13">
        <f>'Data ALL'!G47</f>
        <v>2841</v>
      </c>
      <c r="S42" s="13">
        <f>'Data ALL'!G48</f>
        <v>872107</v>
      </c>
      <c r="T42" s="13">
        <f>'Data ALL'!G49</f>
        <v>19516</v>
      </c>
      <c r="U42" s="99">
        <f>F42+L42+P42</f>
        <v>7788859</v>
      </c>
      <c r="V42" s="13"/>
      <c r="W42" s="13"/>
      <c r="X42" s="13"/>
      <c r="Y42" s="13"/>
      <c r="Z42" s="13"/>
      <c r="AA42" s="13"/>
      <c r="AB42" s="13"/>
      <c r="AC42" s="13"/>
      <c r="AD42" s="13"/>
      <c r="AE42" s="13"/>
      <c r="AF42" s="13"/>
      <c r="AG42" s="13"/>
      <c r="AH42" s="13"/>
      <c r="AI42" s="13"/>
      <c r="AJ42" s="13"/>
    </row>
    <row r="43" spans="1:36" hidden="1" x14ac:dyDescent="0.2">
      <c r="A43" s="20" t="s">
        <v>25</v>
      </c>
      <c r="B43" s="26" t="str">
        <f>'Data ALL'!B53</f>
        <v xml:space="preserve"> Cambodia</v>
      </c>
    </row>
    <row r="44" spans="1:36" hidden="1" x14ac:dyDescent="0.2">
      <c r="A44" s="21" t="s">
        <v>26</v>
      </c>
      <c r="B44" s="26" t="str">
        <f>'Data ALL'!B54</f>
        <v xml:space="preserve"> Cambodia</v>
      </c>
      <c r="D44" s="12" t="s">
        <v>53</v>
      </c>
      <c r="F44" s="76">
        <f>F42/'Data ALL'!$D45*100</f>
        <v>76.938855870930524</v>
      </c>
      <c r="G44" s="77">
        <f>G42/'Data ALL'!$D45*100</f>
        <v>27.076366384344613</v>
      </c>
      <c r="H44" s="77">
        <f>H42/'Data ALL'!$D45*100</f>
        <v>2.9189641255542051</v>
      </c>
      <c r="I44" s="77">
        <f>I42/'Data ALL'!$D45*100</f>
        <v>35.28661900286037</v>
      </c>
      <c r="J44" s="77">
        <f>J42/'Data ALL'!$D45*100</f>
        <v>11.656906358171332</v>
      </c>
      <c r="K44" s="77"/>
      <c r="L44" s="77">
        <f>L42/'Data ALL'!$D45*100</f>
        <v>11.342713997005209</v>
      </c>
      <c r="M44" s="77">
        <f>M42/'Data ALL'!$D45*100</f>
        <v>11.241710756350834</v>
      </c>
      <c r="N44" s="77">
        <f>N42/'Data ALL'!$D45*100</f>
        <v>0.10100324065437569</v>
      </c>
      <c r="O44" s="77"/>
      <c r="P44" s="77">
        <f>P42/'Data ALL'!$D45*100</f>
        <v>11.718430132064272</v>
      </c>
      <c r="Q44" s="77">
        <f>Q42/'Data ALL'!$D45*100</f>
        <v>0.2345401296903693</v>
      </c>
      <c r="R44" s="77">
        <f>R42/'Data ALL'!$D45*100</f>
        <v>3.6475175632271685E-2</v>
      </c>
      <c r="S44" s="77">
        <f>S42/'Data ALL'!$D45*100</f>
        <v>11.196851811029061</v>
      </c>
      <c r="T44" s="78">
        <f>T42/'Data ALL'!$D45*100</f>
        <v>0.250563015712571</v>
      </c>
      <c r="U44" s="99">
        <f>F44+L44+P44</f>
        <v>100</v>
      </c>
    </row>
    <row r="45" spans="1:36" hidden="1" x14ac:dyDescent="0.2">
      <c r="A45" s="22" t="s">
        <v>34</v>
      </c>
      <c r="B45" s="26" t="str">
        <f>'Data ALL'!B55</f>
        <v xml:space="preserve"> Cambodia</v>
      </c>
      <c r="F45" s="2"/>
    </row>
    <row r="46" spans="1:36" hidden="1" x14ac:dyDescent="0.2">
      <c r="B46" s="26" t="str">
        <f>'Data ALL'!B57</f>
        <v>Cook Islands</v>
      </c>
    </row>
    <row r="47" spans="1:36" hidden="1" x14ac:dyDescent="0.2"/>
    <row r="48" spans="1:36" x14ac:dyDescent="0.2">
      <c r="A48" s="4"/>
      <c r="B48" s="97" t="str">
        <f>CONCATENATE('Data ALL'!B51,", ",'Data ALL'!AX51," (",'Data ALL'!AZ51,")")</f>
        <v xml:space="preserve"> Cambodia, 2019 (19e)</v>
      </c>
      <c r="D48" s="12" t="s">
        <v>17</v>
      </c>
      <c r="F48" s="13">
        <f>'Data ALL'!E51</f>
        <v>5999332</v>
      </c>
      <c r="G48" s="13">
        <f>'Data ALL'!E52</f>
        <v>2108940</v>
      </c>
      <c r="H48" s="13">
        <f>'Data ALL'!E53</f>
        <v>227354</v>
      </c>
      <c r="I48" s="13">
        <f>'Data ALL'!E54</f>
        <v>2754769</v>
      </c>
      <c r="J48" s="13">
        <f>'Data ALL'!E55</f>
        <v>908269</v>
      </c>
      <c r="K48" s="13"/>
      <c r="L48" s="13">
        <f>'Data ALL'!F51</f>
        <v>883812</v>
      </c>
      <c r="M48" s="13">
        <f>'Data ALL'!F52</f>
        <v>875945</v>
      </c>
      <c r="N48" s="13">
        <f>'Data ALL'!F55</f>
        <v>7867</v>
      </c>
      <c r="O48" s="13"/>
      <c r="P48" s="13">
        <f>'Data ALL'!G51</f>
        <v>97632</v>
      </c>
      <c r="Q48" s="13">
        <f>'Data ALL'!G52</f>
        <v>17924</v>
      </c>
      <c r="R48" s="13">
        <f>'Data ALL'!G53</f>
        <v>2841</v>
      </c>
      <c r="S48" s="13">
        <f>'Data ALL'!G54</f>
        <v>57680</v>
      </c>
      <c r="T48" s="13">
        <f>'Data ALL'!G55</f>
        <v>19188</v>
      </c>
      <c r="U48" s="99">
        <f>F48+L48+P48</f>
        <v>6980776</v>
      </c>
      <c r="V48" s="13"/>
      <c r="W48" s="13"/>
      <c r="X48" s="13"/>
      <c r="Y48" s="13"/>
      <c r="Z48" s="13"/>
      <c r="AA48" s="13"/>
      <c r="AB48" s="13"/>
      <c r="AC48" s="13"/>
      <c r="AD48" s="13"/>
      <c r="AE48" s="13"/>
      <c r="AF48" s="13"/>
      <c r="AG48" s="13"/>
      <c r="AH48" s="13"/>
      <c r="AI48" s="13"/>
      <c r="AJ48" s="13"/>
    </row>
    <row r="49" spans="1:36" x14ac:dyDescent="0.2">
      <c r="A49" s="20" t="s">
        <v>25</v>
      </c>
      <c r="B49" s="26" t="str">
        <f>'Data ALL'!B59</f>
        <v>Cook Islands</v>
      </c>
    </row>
    <row r="50" spans="1:36" x14ac:dyDescent="0.2">
      <c r="A50" s="21" t="s">
        <v>26</v>
      </c>
      <c r="B50" s="26" t="str">
        <f>'Data ALL'!B60</f>
        <v>Cook Islands</v>
      </c>
      <c r="D50" s="12" t="s">
        <v>53</v>
      </c>
      <c r="F50" s="76">
        <f>F48/'Data ALL'!$D51*100</f>
        <v>85.940773051702706</v>
      </c>
      <c r="G50" s="77">
        <f>G48/'Data ALL'!$D51*100</f>
        <v>30.210685776292745</v>
      </c>
      <c r="H50" s="77">
        <f>H48/'Data ALL'!$D51*100</f>
        <v>3.2568590163699591</v>
      </c>
      <c r="I50" s="77">
        <f>I48/'Data ALL'!$D51*100</f>
        <v>39.462223033975455</v>
      </c>
      <c r="J50" s="77">
        <f>J48/'Data ALL'!$D51*100</f>
        <v>13.011005225064554</v>
      </c>
      <c r="K50" s="77"/>
      <c r="L50" s="77">
        <f>L48/'Data ALL'!$D51*100</f>
        <v>12.660657305241896</v>
      </c>
      <c r="M50" s="77">
        <f>M48/'Data ALL'!$D51*100</f>
        <v>12.547962081574038</v>
      </c>
      <c r="N50" s="77">
        <f>N48/'Data ALL'!$D51*100</f>
        <v>0.11269522366785924</v>
      </c>
      <c r="O50" s="77"/>
      <c r="P50" s="77">
        <f>P48/'Data ALL'!$D51*100</f>
        <v>1.398583968112423</v>
      </c>
      <c r="Q50" s="77">
        <f>Q48/'Data ALL'!$D51*100</f>
        <v>0.2567623222349954</v>
      </c>
      <c r="R50" s="77">
        <f>R48/'Data ALL'!$D51*100</f>
        <v>4.0697487026870226E-2</v>
      </c>
      <c r="S50" s="77">
        <f>S48/'Data ALL'!$D51*100</f>
        <v>0.82626928958460921</v>
      </c>
      <c r="T50" s="78">
        <f>T48/'Data ALL'!$D51*100</f>
        <v>0.2748691943229799</v>
      </c>
      <c r="U50" s="99">
        <f>F50+L50+P50</f>
        <v>100.00001432505702</v>
      </c>
    </row>
    <row r="51" spans="1:36" x14ac:dyDescent="0.2">
      <c r="A51" s="22" t="s">
        <v>34</v>
      </c>
      <c r="B51" s="26" t="str">
        <f>'Data ALL'!B61</f>
        <v>Cook Islands</v>
      </c>
      <c r="F51" s="2"/>
    </row>
    <row r="52" spans="1:36" x14ac:dyDescent="0.2">
      <c r="B52" s="26" t="str">
        <f>'Data ALL'!B63</f>
        <v>Cook Islands</v>
      </c>
    </row>
    <row r="54" spans="1:36" hidden="1" x14ac:dyDescent="0.2">
      <c r="A54" s="4"/>
      <c r="B54" s="97" t="str">
        <f>CONCATENATE('Data ALL'!B57,", ",'Data ALL'!AX57," (",'Data ALL'!AZ57,")")</f>
        <v>Cook Islands, 2019 (13e)</v>
      </c>
      <c r="D54" s="12" t="s">
        <v>17</v>
      </c>
      <c r="F54" s="13">
        <f>'Data ALL'!E57</f>
        <v>1719</v>
      </c>
      <c r="G54" s="13">
        <f>'Data ALL'!E58</f>
        <v>722</v>
      </c>
      <c r="H54" s="13">
        <f>'Data ALL'!E59</f>
        <v>288</v>
      </c>
      <c r="I54" s="13">
        <f>'Data ALL'!E60</f>
        <v>394</v>
      </c>
      <c r="J54" s="13">
        <f>'Data ALL'!E61</f>
        <v>314</v>
      </c>
      <c r="K54" s="13"/>
      <c r="L54" s="13">
        <f>'Data ALL'!F57</f>
        <v>452</v>
      </c>
      <c r="M54" s="13">
        <f>'Data ALL'!F58</f>
        <v>359</v>
      </c>
      <c r="N54" s="13">
        <f>'Data ALL'!F61</f>
        <v>94</v>
      </c>
      <c r="O54" s="13"/>
      <c r="P54" s="13">
        <f>'Data ALL'!G57</f>
        <v>166</v>
      </c>
      <c r="Q54" s="13">
        <f>'Data ALL'!G58</f>
        <v>83</v>
      </c>
      <c r="R54" s="13">
        <f>'Data ALL'!G59</f>
        <v>0</v>
      </c>
      <c r="S54" s="13">
        <f>'Data ALL'!G60</f>
        <v>70</v>
      </c>
      <c r="T54" s="13">
        <f>'Data ALL'!G61</f>
        <v>13</v>
      </c>
      <c r="U54" s="99">
        <f>F54+L54+P54</f>
        <v>2337</v>
      </c>
      <c r="V54" s="13"/>
      <c r="W54" s="13"/>
      <c r="X54" s="13"/>
      <c r="Y54" s="13"/>
      <c r="Z54" s="13"/>
      <c r="AA54" s="13"/>
      <c r="AB54" s="13"/>
      <c r="AC54" s="13"/>
      <c r="AD54" s="13"/>
      <c r="AE54" s="13"/>
      <c r="AF54" s="13"/>
      <c r="AG54" s="13"/>
      <c r="AH54" s="13"/>
      <c r="AI54" s="13"/>
      <c r="AJ54" s="13"/>
    </row>
    <row r="55" spans="1:36" hidden="1" x14ac:dyDescent="0.2">
      <c r="A55" s="20" t="s">
        <v>25</v>
      </c>
      <c r="B55" s="26" t="str">
        <f>'Data ALL'!B65</f>
        <v>Cook Islands</v>
      </c>
    </row>
    <row r="56" spans="1:36" hidden="1" x14ac:dyDescent="0.2">
      <c r="A56" s="21" t="s">
        <v>26</v>
      </c>
      <c r="B56" s="26" t="str">
        <f>'Data ALL'!B66</f>
        <v>Cook Islands</v>
      </c>
      <c r="D56" s="12" t="s">
        <v>53</v>
      </c>
      <c r="F56" s="76">
        <f>F54/'Data ALL'!$D57*100</f>
        <v>73.555840821566107</v>
      </c>
      <c r="G56" s="77">
        <f>G54/'Data ALL'!$D57*100</f>
        <v>30.894308943089431</v>
      </c>
      <c r="H56" s="77">
        <f>H54/'Data ALL'!$D57*100</f>
        <v>12.323491655969192</v>
      </c>
      <c r="I56" s="77">
        <f>I54/'Data ALL'!$D57*100</f>
        <v>16.859221223791184</v>
      </c>
      <c r="J56" s="77">
        <f>J54/'Data ALL'!$D57*100</f>
        <v>13.436029097133076</v>
      </c>
      <c r="K56" s="77"/>
      <c r="L56" s="77">
        <f>L54/'Data ALL'!$D57*100</f>
        <v>19.341035515618312</v>
      </c>
      <c r="M56" s="77">
        <f>M54/'Data ALL'!$D57*100</f>
        <v>15.361574668378264</v>
      </c>
      <c r="N56" s="77">
        <f>N54/'Data ALL'!$D57*100</f>
        <v>4.0222507488232777</v>
      </c>
      <c r="O56" s="77"/>
      <c r="P56" s="77">
        <f>P54/'Data ALL'!$D57*100</f>
        <v>7.1031236628155758</v>
      </c>
      <c r="Q56" s="77">
        <f>Q54/'Data ALL'!$D57*100</f>
        <v>3.5515618314077879</v>
      </c>
      <c r="R56" s="77">
        <f>R54/'Data ALL'!$D57*100</f>
        <v>0</v>
      </c>
      <c r="S56" s="77">
        <f>S54/'Data ALL'!$D57*100</f>
        <v>2.9952931108258452</v>
      </c>
      <c r="T56" s="78">
        <f>T54/'Data ALL'!$D57*100</f>
        <v>0.55626872058194266</v>
      </c>
      <c r="U56" s="99">
        <f>F56+L56+P56</f>
        <v>100</v>
      </c>
    </row>
    <row r="57" spans="1:36" hidden="1" x14ac:dyDescent="0.2">
      <c r="A57" s="22" t="s">
        <v>34</v>
      </c>
      <c r="B57" s="26" t="str">
        <f>'Data ALL'!B67</f>
        <v>Cook Islands</v>
      </c>
      <c r="F57" s="2"/>
    </row>
    <row r="58" spans="1:36" hidden="1" x14ac:dyDescent="0.2">
      <c r="B58" s="26" t="str">
        <f>'Data ALL'!B69</f>
        <v>Fiji</v>
      </c>
    </row>
    <row r="59" spans="1:36" hidden="1" x14ac:dyDescent="0.2"/>
    <row r="60" spans="1:36" x14ac:dyDescent="0.2">
      <c r="A60" s="4"/>
      <c r="B60" s="97" t="str">
        <f>CONCATENATE('Data ALL'!B63,", ",'Data ALL'!AX63," (",'Data ALL'!AZ63,")")</f>
        <v>Cook Islands, 2019 (19e)</v>
      </c>
      <c r="D60" s="12" t="s">
        <v>17</v>
      </c>
      <c r="F60" s="13">
        <f>'Data ALL'!E63</f>
        <v>1719</v>
      </c>
      <c r="G60" s="13">
        <f>'Data ALL'!E64</f>
        <v>722</v>
      </c>
      <c r="H60" s="13">
        <f>'Data ALL'!E65</f>
        <v>288</v>
      </c>
      <c r="I60" s="13">
        <f>'Data ALL'!E66</f>
        <v>394</v>
      </c>
      <c r="J60" s="13">
        <f>'Data ALL'!E67</f>
        <v>314</v>
      </c>
      <c r="K60" s="13"/>
      <c r="L60" s="13">
        <f>'Data ALL'!F63</f>
        <v>452</v>
      </c>
      <c r="M60" s="13">
        <f>'Data ALL'!F64</f>
        <v>359</v>
      </c>
      <c r="N60" s="13">
        <f>'Data ALL'!F67</f>
        <v>94</v>
      </c>
      <c r="O60" s="13"/>
      <c r="P60" s="13">
        <f>'Data ALL'!G63</f>
        <v>109</v>
      </c>
      <c r="Q60" s="13">
        <f>'Data ALL'!G64</f>
        <v>83</v>
      </c>
      <c r="R60" s="13">
        <f>'Data ALL'!G65</f>
        <v>0</v>
      </c>
      <c r="S60" s="13">
        <f>'Data ALL'!G66</f>
        <v>13</v>
      </c>
      <c r="T60" s="13">
        <f>'Data ALL'!G67</f>
        <v>13</v>
      </c>
      <c r="U60" s="99">
        <f>F60+L60+P60</f>
        <v>2280</v>
      </c>
      <c r="V60" s="13"/>
      <c r="W60" s="13"/>
      <c r="X60" s="13"/>
      <c r="Y60" s="13"/>
    </row>
    <row r="61" spans="1:36" x14ac:dyDescent="0.2">
      <c r="A61" s="20" t="s">
        <v>25</v>
      </c>
      <c r="B61" s="26" t="str">
        <f>'Data ALL'!B71</f>
        <v>Fiji</v>
      </c>
    </row>
    <row r="62" spans="1:36" x14ac:dyDescent="0.2">
      <c r="A62" s="21" t="s">
        <v>26</v>
      </c>
      <c r="B62" s="26" t="str">
        <f>'Data ALL'!B72</f>
        <v>Fiji</v>
      </c>
      <c r="D62" s="12" t="s">
        <v>53</v>
      </c>
      <c r="F62" s="76">
        <f>F60/'Data ALL'!$D63*100</f>
        <v>75.39473684210526</v>
      </c>
      <c r="G62" s="77">
        <f>G60/'Data ALL'!$D63*100</f>
        <v>31.666666666666664</v>
      </c>
      <c r="H62" s="77">
        <f>H60/'Data ALL'!$D63*100</f>
        <v>12.631578947368421</v>
      </c>
      <c r="I62" s="77">
        <f>I60/'Data ALL'!$D63*100</f>
        <v>17.280701754385966</v>
      </c>
      <c r="J62" s="77">
        <f>J60/'Data ALL'!$D63*100</f>
        <v>13.771929824561404</v>
      </c>
      <c r="K62" s="77"/>
      <c r="L62" s="77">
        <f>L60/'Data ALL'!$D63*100</f>
        <v>19.824561403508774</v>
      </c>
      <c r="M62" s="77">
        <f>M60/'Data ALL'!$D63*100</f>
        <v>15.745614035087719</v>
      </c>
      <c r="N62" s="77">
        <f>N60/'Data ALL'!$D63*100</f>
        <v>4.1228070175438596</v>
      </c>
      <c r="O62" s="77"/>
      <c r="P62" s="77">
        <f>P60/'Data ALL'!$D63*100</f>
        <v>4.7807017543859649</v>
      </c>
      <c r="Q62" s="77">
        <f>Q60/'Data ALL'!$D63*100</f>
        <v>3.6403508771929829</v>
      </c>
      <c r="R62" s="77">
        <f>R60/'Data ALL'!$D63*100</f>
        <v>0</v>
      </c>
      <c r="S62" s="77">
        <f>S60/'Data ALL'!$D63*100</f>
        <v>0.57017543859649122</v>
      </c>
      <c r="T62" s="78">
        <f>T60/'Data ALL'!$D63*100</f>
        <v>0.57017543859649122</v>
      </c>
      <c r="U62" s="99">
        <f>F62+L62+P62</f>
        <v>99.999999999999986</v>
      </c>
    </row>
    <row r="63" spans="1:36" x14ac:dyDescent="0.2">
      <c r="A63" s="22" t="s">
        <v>34</v>
      </c>
      <c r="B63" s="26" t="str">
        <f>'Data ALL'!B73</f>
        <v>Fiji</v>
      </c>
    </row>
    <row r="64" spans="1:36" x14ac:dyDescent="0.2">
      <c r="B64" s="26" t="e">
        <f>'Data ALL'!#REF!</f>
        <v>#REF!</v>
      </c>
    </row>
    <row r="66" spans="1:36" x14ac:dyDescent="0.2">
      <c r="A66" s="4"/>
      <c r="B66" s="97" t="str">
        <f>CONCATENATE('Data ALL'!B69,", ",'Data ALL'!AX69," (",'Data ALL'!AZ69,")")</f>
        <v>Fiji, 2016 (13e)</v>
      </c>
      <c r="D66" s="12" t="s">
        <v>17</v>
      </c>
      <c r="F66" s="13">
        <f>'Data ALL'!E69</f>
        <v>107251</v>
      </c>
      <c r="G66" s="13">
        <f>'Data ALL'!E70</f>
        <v>10103</v>
      </c>
      <c r="H66" s="13">
        <f>'Data ALL'!E71</f>
        <v>187</v>
      </c>
      <c r="I66" s="13">
        <f>'Data ALL'!E72</f>
        <v>38722</v>
      </c>
      <c r="J66" s="13">
        <f>'Data ALL'!E73</f>
        <v>58239</v>
      </c>
      <c r="K66" s="13"/>
      <c r="L66" s="13">
        <f>'Data ALL'!F69</f>
        <v>28620</v>
      </c>
      <c r="M66" s="13">
        <f>'Data ALL'!F70</f>
        <v>25948</v>
      </c>
      <c r="N66" s="13">
        <f>'Data ALL'!F73</f>
        <v>2671</v>
      </c>
      <c r="O66" s="13"/>
      <c r="P66" s="13">
        <f>'Data ALL'!G69</f>
        <v>6834</v>
      </c>
      <c r="Q66" s="13">
        <f>'Data ALL'!G70</f>
        <v>6070</v>
      </c>
      <c r="R66" s="13">
        <f>'Data ALL'!G71</f>
        <v>0</v>
      </c>
      <c r="S66" s="13">
        <f>'Data ALL'!G72</f>
        <v>764</v>
      </c>
      <c r="T66" s="13">
        <f>'Data ALL'!G73</f>
        <v>0</v>
      </c>
      <c r="U66" s="99">
        <f>F66+L66+P66</f>
        <v>142705</v>
      </c>
      <c r="V66" s="13"/>
      <c r="W66" s="13"/>
      <c r="X66" s="13"/>
      <c r="Y66" s="13"/>
    </row>
    <row r="67" spans="1:36" x14ac:dyDescent="0.2">
      <c r="A67" s="20" t="s">
        <v>25</v>
      </c>
      <c r="B67" s="26" t="str">
        <f>'Data ALL'!B77</f>
        <v xml:space="preserve"> India</v>
      </c>
    </row>
    <row r="68" spans="1:36" x14ac:dyDescent="0.2">
      <c r="A68" s="21" t="s">
        <v>26</v>
      </c>
      <c r="B68" s="26" t="str">
        <f>'Data ALL'!B78</f>
        <v xml:space="preserve"> India</v>
      </c>
      <c r="D68" s="12" t="s">
        <v>53</v>
      </c>
      <c r="F68" s="76">
        <f>F66/'Data ALL'!$D69*100</f>
        <v>75.155740864020188</v>
      </c>
      <c r="G68" s="77">
        <f>G66/'Data ALL'!$D69*100</f>
        <v>7.0796398164044705</v>
      </c>
      <c r="H68" s="77">
        <f>H66/'Data ALL'!$D69*100</f>
        <v>0.13103955712834167</v>
      </c>
      <c r="I68" s="77">
        <f>I66/'Data ALL'!$D69*100</f>
        <v>27.134298027399179</v>
      </c>
      <c r="J68" s="77">
        <f>J66/'Data ALL'!$D69*100</f>
        <v>40.810763463088193</v>
      </c>
      <c r="K68" s="77"/>
      <c r="L68" s="77">
        <f>L66/'Data ALL'!$D69*100</f>
        <v>20.055358957289513</v>
      </c>
      <c r="M68" s="77">
        <f>M66/'Data ALL'!$D69*100</f>
        <v>18.182964857573317</v>
      </c>
      <c r="N68" s="77">
        <f>N66/'Data ALL'!$D69*100</f>
        <v>1.8716933534213938</v>
      </c>
      <c r="O68" s="77"/>
      <c r="P68" s="77">
        <f>P66/'Data ALL'!$D69*100</f>
        <v>4.7889001786903052</v>
      </c>
      <c r="Q68" s="77">
        <f>Q66/'Data ALL'!$D69*100</f>
        <v>4.253530009460075</v>
      </c>
      <c r="R68" s="77">
        <f>R66/'Data ALL'!$D69*100</f>
        <v>0</v>
      </c>
      <c r="S68" s="77">
        <f>S66/'Data ALL'!$D69*100</f>
        <v>0.53537016923023018</v>
      </c>
      <c r="T68" s="78">
        <f>T66/'Data ALL'!$D69*100</f>
        <v>0</v>
      </c>
      <c r="U68" s="99">
        <f>F68+L68+P68</f>
        <v>100</v>
      </c>
    </row>
    <row r="69" spans="1:36" x14ac:dyDescent="0.2">
      <c r="A69" s="22" t="s">
        <v>34</v>
      </c>
      <c r="B69" s="26" t="str">
        <f>'Data ALL'!B79</f>
        <v xml:space="preserve"> India</v>
      </c>
    </row>
    <row r="70" spans="1:36" x14ac:dyDescent="0.2">
      <c r="B70" s="26" t="str">
        <f>'Data ALL'!B81</f>
        <v xml:space="preserve"> Indonesia</v>
      </c>
    </row>
    <row r="72" spans="1:36" x14ac:dyDescent="0.2">
      <c r="A72" s="4"/>
      <c r="B72" s="97" t="str">
        <f>CONCATENATE('Data ALL'!B75,", ",'Data ALL'!AX75," (",'Data ALL'!AZ75,")")</f>
        <v xml:space="preserve"> India, 2023 (13e)</v>
      </c>
      <c r="D72" s="12" t="s">
        <v>17</v>
      </c>
      <c r="F72" s="13">
        <f>'Data ALL'!E75</f>
        <v>365870759</v>
      </c>
      <c r="G72" s="13">
        <f>'Data ALL'!E76</f>
        <v>27110988</v>
      </c>
      <c r="H72" s="13">
        <f>'Data ALL'!E77</f>
        <v>13440589</v>
      </c>
      <c r="I72" s="13">
        <f>'Data ALL'!E78</f>
        <v>251748403</v>
      </c>
      <c r="J72" s="13">
        <f>'Data ALL'!E79</f>
        <v>73570779</v>
      </c>
      <c r="K72" s="13"/>
      <c r="L72" s="13">
        <f>'Data ALL'!F75</f>
        <v>33943956</v>
      </c>
      <c r="M72" s="13">
        <f>'Data ALL'!F76</f>
        <v>31649213</v>
      </c>
      <c r="N72" s="13">
        <f>'Data ALL'!F79</f>
        <v>742250</v>
      </c>
      <c r="O72" s="13"/>
      <c r="P72" s="13">
        <f>'Data ALL'!G75</f>
        <v>19028074</v>
      </c>
      <c r="Q72" s="13">
        <f>'Data ALL'!G76</f>
        <v>5920838</v>
      </c>
      <c r="R72" s="13">
        <f>'Data ALL'!G77</f>
        <v>274551</v>
      </c>
      <c r="S72" s="13">
        <f>'Data ALL'!G78</f>
        <v>7790109</v>
      </c>
      <c r="T72" s="13">
        <f>'Data ALL'!G79</f>
        <v>5042576</v>
      </c>
      <c r="U72" s="99">
        <f>F72+L72+P72</f>
        <v>418842789</v>
      </c>
      <c r="V72" s="13"/>
      <c r="W72" s="13"/>
      <c r="X72" s="13"/>
      <c r="Y72" s="13"/>
    </row>
    <row r="73" spans="1:36" x14ac:dyDescent="0.2">
      <c r="A73" s="20" t="s">
        <v>25</v>
      </c>
      <c r="B73" s="26" t="str">
        <f>'Data ALL'!B83</f>
        <v xml:space="preserve"> Indonesia</v>
      </c>
    </row>
    <row r="74" spans="1:36" x14ac:dyDescent="0.2">
      <c r="A74" s="21" t="s">
        <v>26</v>
      </c>
      <c r="B74" s="26" t="str">
        <f>'Data ALL'!B84</f>
        <v xml:space="preserve"> Indonesia</v>
      </c>
      <c r="D74" s="12" t="s">
        <v>53</v>
      </c>
      <c r="F74" s="76">
        <f>F72/'Data ALL'!$D75*100</f>
        <v>87.352765222483598</v>
      </c>
      <c r="G74" s="77">
        <f>G72/'Data ALL'!$D75*100</f>
        <v>6.4728314888743821</v>
      </c>
      <c r="H74" s="77">
        <f>H72/'Data ALL'!$D75*100</f>
        <v>3.2089818234665084</v>
      </c>
      <c r="I74" s="77">
        <f>I72/'Data ALL'!$D75*100</f>
        <v>60.105702905856397</v>
      </c>
      <c r="J74" s="77">
        <f>J72/'Data ALL'!$D75*100</f>
        <v>17.565249004286308</v>
      </c>
      <c r="K74" s="77"/>
      <c r="L74" s="77">
        <f>L72/'Data ALL'!$D75*100</f>
        <v>8.1042235441130561</v>
      </c>
      <c r="M74" s="77">
        <f>M72/'Data ALL'!$D75*100</f>
        <v>7.5563466187396937</v>
      </c>
      <c r="N74" s="77">
        <f>N72/'Data ALL'!$D75*100</f>
        <v>0.17721446273433525</v>
      </c>
      <c r="O74" s="77"/>
      <c r="P74" s="77">
        <f>P72/'Data ALL'!$D75*100</f>
        <v>4.5430109946502837</v>
      </c>
      <c r="Q74" s="77">
        <f>Q72/'Data ALL'!$D75*100</f>
        <v>1.413618221767647</v>
      </c>
      <c r="R74" s="77">
        <f>R72/'Data ALL'!$D75*100</f>
        <v>6.5549892836880397E-2</v>
      </c>
      <c r="S74" s="77">
        <f>S72/'Data ALL'!$D75*100</f>
        <v>1.859912402932852</v>
      </c>
      <c r="T74" s="78">
        <f>T72/'Data ALL'!$D75*100</f>
        <v>1.2039304771129042</v>
      </c>
      <c r="U74" s="99">
        <f>F74+L74+P74</f>
        <v>99.99999976124694</v>
      </c>
    </row>
    <row r="75" spans="1:36" x14ac:dyDescent="0.2">
      <c r="A75" s="22" t="s">
        <v>34</v>
      </c>
      <c r="B75" s="26" t="str">
        <f>'Data ALL'!B85</f>
        <v xml:space="preserve"> Indonesia</v>
      </c>
    </row>
    <row r="76" spans="1:36" x14ac:dyDescent="0.2">
      <c r="B76" s="26" t="str">
        <f>'Data ALL'!B87</f>
        <v>Kiribati</v>
      </c>
    </row>
    <row r="78" spans="1:36" x14ac:dyDescent="0.2">
      <c r="A78" s="4"/>
      <c r="B78" s="97" t="str">
        <f>CONCATENATE('Data ALL'!B81,", ",'Data ALL'!AX81," (",'Data ALL'!AZ81,")")</f>
        <v xml:space="preserve"> Indonesia, 2023Q3 (13e)</v>
      </c>
      <c r="D78" s="12" t="s">
        <v>17</v>
      </c>
      <c r="F78" s="13">
        <f>'Data ALL'!E81</f>
        <v>73499928</v>
      </c>
      <c r="G78" s="13">
        <f>'Data ALL'!E82</f>
        <v>17767301</v>
      </c>
      <c r="H78" s="13">
        <f>'Data ALL'!E83</f>
        <v>1730051</v>
      </c>
      <c r="I78" s="13">
        <f>'Data ALL'!E84</f>
        <v>39204995</v>
      </c>
      <c r="J78" s="13">
        <f>'Data ALL'!E85</f>
        <v>14797581</v>
      </c>
      <c r="K78" s="13"/>
      <c r="L78" s="13">
        <f>'Data ALL'!F81</f>
        <v>34589444</v>
      </c>
      <c r="M78" s="13">
        <f>'Data ALL'!F82</f>
        <v>31298658</v>
      </c>
      <c r="N78" s="13">
        <f>'Data ALL'!F85</f>
        <v>3290786</v>
      </c>
      <c r="O78" s="13"/>
      <c r="P78" s="13">
        <f>'Data ALL'!G81</f>
        <v>5378484</v>
      </c>
      <c r="Q78" s="13">
        <f>'Data ALL'!G82</f>
        <v>3350312</v>
      </c>
      <c r="R78" s="13">
        <f>'Data ALL'!G83</f>
        <v>0</v>
      </c>
      <c r="S78" s="13">
        <f>'Data ALL'!G84</f>
        <v>2028172</v>
      </c>
      <c r="T78" s="13">
        <f>'Data ALL'!G85</f>
        <v>0</v>
      </c>
      <c r="U78" s="99">
        <f>F78+L78+P78</f>
        <v>113467856</v>
      </c>
      <c r="V78" s="13"/>
      <c r="W78" s="13"/>
      <c r="X78" s="13"/>
      <c r="Y78" s="13"/>
      <c r="Z78" s="13"/>
      <c r="AA78" s="13"/>
      <c r="AB78" s="13"/>
      <c r="AC78" s="13"/>
      <c r="AD78" s="13"/>
      <c r="AE78" s="13"/>
      <c r="AF78" s="13"/>
      <c r="AG78" s="13"/>
      <c r="AH78" s="13"/>
      <c r="AI78" s="13"/>
      <c r="AJ78" s="13"/>
    </row>
    <row r="79" spans="1:36" x14ac:dyDescent="0.2">
      <c r="A79" s="20" t="s">
        <v>25</v>
      </c>
      <c r="B79" s="26" t="str">
        <f>'Data ALL'!B89</f>
        <v>Kiribati</v>
      </c>
    </row>
    <row r="80" spans="1:36" x14ac:dyDescent="0.2">
      <c r="A80" s="21" t="s">
        <v>26</v>
      </c>
      <c r="B80" s="26" t="str">
        <f>'Data ALL'!B90</f>
        <v>Kiribati</v>
      </c>
      <c r="D80" s="12" t="s">
        <v>53</v>
      </c>
      <c r="F80" s="76">
        <f>F78/'Data ALL'!$D81*100</f>
        <v>64.775990832152502</v>
      </c>
      <c r="G80" s="77">
        <f>G78/'Data ALL'!$D81*100</f>
        <v>15.658444273416078</v>
      </c>
      <c r="H80" s="77">
        <f>H78/'Data ALL'!$D81*100</f>
        <v>1.5247058162445581</v>
      </c>
      <c r="I80" s="77">
        <f>I78/'Data ALL'!$D81*100</f>
        <v>34.551631080435676</v>
      </c>
      <c r="J80" s="77">
        <f>J78/'Data ALL'!$D81*100</f>
        <v>13.041209662056186</v>
      </c>
      <c r="K80" s="77"/>
      <c r="L80" s="77">
        <f>L78/'Data ALL'!$D81*100</f>
        <v>30.4839143166678</v>
      </c>
      <c r="M80" s="77">
        <f>M78/'Data ALL'!$D81*100</f>
        <v>27.583722036662085</v>
      </c>
      <c r="N80" s="77">
        <f>N78/'Data ALL'!$D81*100</f>
        <v>2.9001922800057138</v>
      </c>
      <c r="O80" s="77"/>
      <c r="P80" s="77">
        <f>P78/'Data ALL'!$D81*100</f>
        <v>4.7400948511797036</v>
      </c>
      <c r="Q80" s="77">
        <f>Q78/'Data ALL'!$D81*100</f>
        <v>2.952652952215824</v>
      </c>
      <c r="R80" s="77">
        <f>R78/'Data ALL'!$D81*100</f>
        <v>0</v>
      </c>
      <c r="S80" s="77">
        <f>S78/'Data ALL'!$D81*100</f>
        <v>1.7874418989638794</v>
      </c>
      <c r="T80" s="78">
        <f>T78/'Data ALL'!$D81*100</f>
        <v>0</v>
      </c>
      <c r="U80" s="99">
        <f>F80+L80+P80</f>
        <v>100.00000000000001</v>
      </c>
    </row>
    <row r="81" spans="1:36" x14ac:dyDescent="0.2">
      <c r="A81" s="22" t="s">
        <v>34</v>
      </c>
      <c r="B81" s="26" t="str">
        <f>'Data ALL'!B91</f>
        <v>Kiribati</v>
      </c>
      <c r="F81" s="2"/>
    </row>
    <row r="82" spans="1:36" x14ac:dyDescent="0.2">
      <c r="B82" s="26" t="str">
        <f>'Data ALL'!B93</f>
        <v>Kiribati</v>
      </c>
    </row>
    <row r="84" spans="1:36" hidden="1" x14ac:dyDescent="0.2">
      <c r="A84" s="4"/>
      <c r="B84" s="97" t="str">
        <f>CONCATENATE('Data ALL'!B87,", ",'Data ALL'!AX87," (",'Data ALL'!AZ87,")")</f>
        <v>Kiribati, 2019 (13e)</v>
      </c>
      <c r="D84" s="12" t="s">
        <v>17</v>
      </c>
      <c r="F84" s="13">
        <f>G84+H84+I84+J84</f>
        <v>3002</v>
      </c>
      <c r="G84" s="13">
        <f>'Data ALL'!E88</f>
        <v>776</v>
      </c>
      <c r="H84" s="13">
        <f>'Data ALL'!E89</f>
        <v>102</v>
      </c>
      <c r="I84" s="13">
        <f>'Data ALL'!E90</f>
        <v>1819</v>
      </c>
      <c r="J84" s="13">
        <f>'Data ALL'!E91</f>
        <v>305</v>
      </c>
      <c r="K84" s="13"/>
      <c r="L84" s="13">
        <f>M84+N84</f>
        <v>4342</v>
      </c>
      <c r="M84" s="13">
        <f>'Data ALL'!F88</f>
        <v>3653</v>
      </c>
      <c r="N84" s="13">
        <f>'Data ALL'!F91</f>
        <v>689</v>
      </c>
      <c r="O84" s="13"/>
      <c r="P84" s="13">
        <f>Q84+R84+S84+T84</f>
        <v>4346</v>
      </c>
      <c r="Q84" s="13">
        <f>'Data ALL'!G88</f>
        <v>441</v>
      </c>
      <c r="R84" s="13">
        <f>'Data ALL'!G89</f>
        <v>121</v>
      </c>
      <c r="S84" s="13">
        <f>'Data ALL'!G90</f>
        <v>3072</v>
      </c>
      <c r="T84" s="13">
        <f>'Data ALL'!G91</f>
        <v>712</v>
      </c>
      <c r="U84" s="99">
        <f>F84+L84+P84</f>
        <v>11690</v>
      </c>
      <c r="V84" s="13"/>
      <c r="W84" s="13"/>
      <c r="X84" s="13"/>
      <c r="Y84" s="13"/>
      <c r="Z84" s="13"/>
      <c r="AA84" s="13"/>
      <c r="AB84" s="13"/>
      <c r="AC84" s="13"/>
      <c r="AD84" s="13"/>
      <c r="AE84" s="13"/>
      <c r="AF84" s="13"/>
      <c r="AG84" s="13"/>
      <c r="AH84" s="13"/>
      <c r="AI84" s="13"/>
      <c r="AJ84" s="13"/>
    </row>
    <row r="85" spans="1:36" hidden="1" x14ac:dyDescent="0.2">
      <c r="A85" s="20" t="s">
        <v>25</v>
      </c>
      <c r="B85" s="26" t="str">
        <f>'Data ALL'!B95</f>
        <v>Kiribati</v>
      </c>
    </row>
    <row r="86" spans="1:36" hidden="1" x14ac:dyDescent="0.2">
      <c r="A86" s="21" t="s">
        <v>26</v>
      </c>
      <c r="B86" s="26" t="str">
        <f>'Data ALL'!B96</f>
        <v>Kiribati</v>
      </c>
      <c r="D86" s="12" t="s">
        <v>53</v>
      </c>
      <c r="F86" s="76">
        <f>F84/$U84*100</f>
        <v>25.680068434559448</v>
      </c>
      <c r="G86" s="77">
        <f>G84/$U84*100</f>
        <v>6.6381522668947817</v>
      </c>
      <c r="H86" s="77">
        <f>H84/$U84*100</f>
        <v>0.87254063301967499</v>
      </c>
      <c r="I86" s="77">
        <f>I84/$U84*100</f>
        <v>15.560307955517535</v>
      </c>
      <c r="J86" s="77">
        <f>J84/$U84*100</f>
        <v>2.6090675791274593</v>
      </c>
      <c r="K86" s="77"/>
      <c r="L86" s="77">
        <f>L84/$U84*100</f>
        <v>37.142857142857146</v>
      </c>
      <c r="M86" s="77">
        <f>M84/$U84*100</f>
        <v>31.248930710008555</v>
      </c>
      <c r="N86" s="77">
        <f>N84/$U84*100</f>
        <v>5.8939264328485885</v>
      </c>
      <c r="O86" s="77"/>
      <c r="P86" s="77">
        <f>P84/$U84*100</f>
        <v>37.177074422583409</v>
      </c>
      <c r="Q86" s="77">
        <f>Q84/$U84*100</f>
        <v>3.772455089820359</v>
      </c>
      <c r="R86" s="77">
        <f>R84/$U84*100</f>
        <v>1.0350727117194183</v>
      </c>
      <c r="S86" s="77">
        <f>S84/$U84*100</f>
        <v>26.278870829769037</v>
      </c>
      <c r="T86" s="78">
        <f>T84/$U84*100</f>
        <v>6.0906757912745935</v>
      </c>
      <c r="U86" s="99">
        <f>F86+L86+P86</f>
        <v>100</v>
      </c>
    </row>
    <row r="87" spans="1:36" hidden="1" x14ac:dyDescent="0.2">
      <c r="A87" s="22" t="s">
        <v>34</v>
      </c>
      <c r="B87" s="26" t="str">
        <f>'Data ALL'!B97</f>
        <v>Kiribati</v>
      </c>
      <c r="F87" s="2"/>
    </row>
    <row r="88" spans="1:36" hidden="1" x14ac:dyDescent="0.2">
      <c r="B88" s="26" t="str">
        <f>'Data ALL'!B99</f>
        <v>Lao PDR</v>
      </c>
    </row>
    <row r="89" spans="1:36" hidden="1" x14ac:dyDescent="0.2"/>
    <row r="90" spans="1:36" x14ac:dyDescent="0.2">
      <c r="A90" s="4"/>
      <c r="B90" s="97" t="str">
        <f>CONCATENATE('Data ALL'!B93,", ",'Data ALL'!AX93," (",'Data ALL'!AZ93,")")</f>
        <v>Kiribati, 2019 (19e)</v>
      </c>
      <c r="D90" s="12" t="s">
        <v>17</v>
      </c>
      <c r="F90" s="13">
        <f>G90+H90+I90+J90</f>
        <v>3010</v>
      </c>
      <c r="G90" s="13">
        <f>'Data ALL'!E94</f>
        <v>776</v>
      </c>
      <c r="H90" s="13">
        <f>'Data ALL'!E95</f>
        <v>102</v>
      </c>
      <c r="I90" s="13">
        <f>'Data ALL'!E96</f>
        <v>1827</v>
      </c>
      <c r="J90" s="13">
        <f>'Data ALL'!E97</f>
        <v>305</v>
      </c>
      <c r="K90" s="13"/>
      <c r="L90" s="13">
        <f>M90+N90</f>
        <v>4453</v>
      </c>
      <c r="M90" s="13">
        <f>'Data ALL'!F94</f>
        <v>3764</v>
      </c>
      <c r="N90" s="13">
        <f>'Data ALL'!F97</f>
        <v>689</v>
      </c>
      <c r="O90" s="13"/>
      <c r="P90" s="13">
        <f>Q90+R90+S90+T90</f>
        <v>4146</v>
      </c>
      <c r="Q90" s="13">
        <f>'Data ALL'!G94</f>
        <v>331</v>
      </c>
      <c r="R90" s="13">
        <f>'Data ALL'!G95</f>
        <v>121</v>
      </c>
      <c r="S90" s="13">
        <f>'Data ALL'!G96</f>
        <v>2982</v>
      </c>
      <c r="T90" s="13">
        <f>'Data ALL'!G97</f>
        <v>712</v>
      </c>
      <c r="U90" s="99">
        <f>F90+L90+P90</f>
        <v>11609</v>
      </c>
      <c r="V90" s="13"/>
      <c r="W90" s="13"/>
      <c r="X90" s="13"/>
      <c r="Y90" s="13"/>
      <c r="Z90" s="13"/>
      <c r="AA90" s="13"/>
      <c r="AB90" s="13"/>
      <c r="AC90" s="13"/>
      <c r="AD90" s="13"/>
      <c r="AE90" s="13"/>
      <c r="AF90" s="13"/>
      <c r="AG90" s="13"/>
      <c r="AH90" s="13"/>
      <c r="AI90" s="13"/>
      <c r="AJ90" s="13"/>
    </row>
    <row r="91" spans="1:36" x14ac:dyDescent="0.2">
      <c r="A91" s="20" t="s">
        <v>25</v>
      </c>
      <c r="B91" s="26" t="str">
        <f>'Data ALL'!B101</f>
        <v>Lao PDR</v>
      </c>
    </row>
    <row r="92" spans="1:36" x14ac:dyDescent="0.2">
      <c r="A92" s="21" t="s">
        <v>26</v>
      </c>
      <c r="B92" s="26" t="str">
        <f>'Data ALL'!B102</f>
        <v>Lao PDR</v>
      </c>
      <c r="D92" s="12" t="s">
        <v>53</v>
      </c>
      <c r="F92" s="76">
        <f>F90/$U90*100</f>
        <v>25.928159186837796</v>
      </c>
      <c r="G92" s="77">
        <f>G90/$U90*100</f>
        <v>6.6844689465070202</v>
      </c>
      <c r="H92" s="77">
        <f>H90/$U90*100</f>
        <v>0.8786286501852012</v>
      </c>
      <c r="I92" s="77">
        <f>I90/$U90*100</f>
        <v>15.737789645964337</v>
      </c>
      <c r="J92" s="77">
        <f>J90/$U90*100</f>
        <v>2.6272719441812384</v>
      </c>
      <c r="K92" s="77"/>
      <c r="L92" s="77">
        <f>L90/$U90*100</f>
        <v>38.358170385046087</v>
      </c>
      <c r="M92" s="77">
        <f>M90/$U90*100</f>
        <v>32.423119993108799</v>
      </c>
      <c r="N92" s="77">
        <f>N90/$U90*100</f>
        <v>5.9350503919372901</v>
      </c>
      <c r="O92" s="77"/>
      <c r="P92" s="77">
        <f>P90/$U90*100</f>
        <v>35.713670428116117</v>
      </c>
      <c r="Q92" s="77">
        <f>Q90/$U90*100</f>
        <v>2.8512361099147214</v>
      </c>
      <c r="R92" s="77">
        <f>R90/$U90*100</f>
        <v>1.0422947712981308</v>
      </c>
      <c r="S92" s="77">
        <f>S90/$U90*100</f>
        <v>25.686967008355587</v>
      </c>
      <c r="T92" s="78">
        <f>T90/$U90*100</f>
        <v>6.1331725385476785</v>
      </c>
      <c r="U92" s="99">
        <f>F92+L92+P92</f>
        <v>100</v>
      </c>
    </row>
    <row r="93" spans="1:36" x14ac:dyDescent="0.2">
      <c r="A93" s="22" t="s">
        <v>34</v>
      </c>
      <c r="B93" s="26" t="str">
        <f>'Data ALL'!B103</f>
        <v>Lao PDR</v>
      </c>
      <c r="F93" s="2"/>
    </row>
    <row r="94" spans="1:36" x14ac:dyDescent="0.2">
      <c r="B94" s="26" t="str">
        <f>'Data ALL'!B105</f>
        <v>Lao PDR</v>
      </c>
    </row>
    <row r="96" spans="1:36" hidden="1" x14ac:dyDescent="0.2">
      <c r="A96" s="4"/>
      <c r="B96" s="97" t="str">
        <f>CONCATENATE('Data ALL'!B99,", ",'Data ALL'!AX99," (",'Data ALL'!AZ99,")")</f>
        <v>Lao PDR, 2022 (13e)</v>
      </c>
      <c r="D96" s="12" t="s">
        <v>17</v>
      </c>
      <c r="F96" s="13">
        <f>'Data ALL'!E99</f>
        <v>628481</v>
      </c>
      <c r="G96" s="13">
        <f>'Data ALL'!E100</f>
        <v>122592</v>
      </c>
      <c r="H96" s="13">
        <f>'Data ALL'!E101</f>
        <v>12456</v>
      </c>
      <c r="I96" s="13">
        <f>'Data ALL'!E102</f>
        <v>299295</v>
      </c>
      <c r="J96" s="13">
        <f>'Data ALL'!E103</f>
        <v>194139</v>
      </c>
      <c r="K96" s="13"/>
      <c r="L96" s="13">
        <f>'Data ALL'!F99</f>
        <v>262307</v>
      </c>
      <c r="M96" s="13">
        <f>'Data ALL'!F100</f>
        <v>228028</v>
      </c>
      <c r="N96" s="13">
        <f>'Data ALL'!F103</f>
        <v>34279</v>
      </c>
      <c r="O96" s="13"/>
      <c r="P96" s="13">
        <f>'Data ALL'!G99</f>
        <v>2283135</v>
      </c>
      <c r="Q96" s="13">
        <f>'Data ALL'!G100</f>
        <v>191090</v>
      </c>
      <c r="R96" s="13">
        <f>'Data ALL'!G101</f>
        <v>8845</v>
      </c>
      <c r="S96" s="13">
        <f>'Data ALL'!G102</f>
        <v>1535902</v>
      </c>
      <c r="T96" s="13">
        <f>'Data ALL'!G103</f>
        <v>547298</v>
      </c>
      <c r="U96" s="99">
        <f>F96+L96+P96</f>
        <v>3173923</v>
      </c>
      <c r="V96" s="13"/>
      <c r="W96" s="13"/>
      <c r="X96" s="13"/>
      <c r="Y96" s="13"/>
      <c r="Z96" s="13"/>
      <c r="AA96" s="13"/>
      <c r="AB96" s="13"/>
      <c r="AC96" s="13"/>
      <c r="AD96" s="13"/>
      <c r="AE96" s="13"/>
      <c r="AF96" s="13"/>
      <c r="AG96" s="13"/>
      <c r="AH96" s="13"/>
      <c r="AI96" s="13"/>
      <c r="AJ96" s="13"/>
    </row>
    <row r="97" spans="1:36" hidden="1" x14ac:dyDescent="0.2">
      <c r="A97" s="20" t="s">
        <v>25</v>
      </c>
      <c r="B97" s="26" t="str">
        <f>'Data ALL'!B107</f>
        <v>Lao PDR</v>
      </c>
    </row>
    <row r="98" spans="1:36" hidden="1" x14ac:dyDescent="0.2">
      <c r="A98" s="21" t="s">
        <v>26</v>
      </c>
      <c r="B98" s="26" t="str">
        <f>'Data ALL'!B108</f>
        <v>Lao PDR</v>
      </c>
      <c r="D98" s="12" t="s">
        <v>53</v>
      </c>
      <c r="F98" s="76">
        <f>F96/$U96*100</f>
        <v>19.801394047681686</v>
      </c>
      <c r="G98" s="77">
        <f>G96/$U96*100</f>
        <v>3.8624755546999721</v>
      </c>
      <c r="H98" s="77">
        <f>H96/$U96*100</f>
        <v>0.39244808396422975</v>
      </c>
      <c r="I98" s="77">
        <f>I96/$U96*100</f>
        <v>9.4298128845595812</v>
      </c>
      <c r="J98" s="77">
        <f>J96/$U96*100</f>
        <v>6.1166890312083817</v>
      </c>
      <c r="K98" s="77"/>
      <c r="L98" s="77">
        <f>L96/$U96*100</f>
        <v>8.2644411978488463</v>
      </c>
      <c r="M98" s="77">
        <f>M96/$U96*100</f>
        <v>7.1844212981852422</v>
      </c>
      <c r="N98" s="77">
        <f>N96/$U96*100</f>
        <v>1.0800198996636023</v>
      </c>
      <c r="O98" s="77"/>
      <c r="P98" s="77">
        <f>P96/$U96*100</f>
        <v>71.934164754469464</v>
      </c>
      <c r="Q98" s="77">
        <f>Q96/$U96*100</f>
        <v>6.0206249489984476</v>
      </c>
      <c r="R98" s="77">
        <f>R96/$U96*100</f>
        <v>0.27867720798519685</v>
      </c>
      <c r="S98" s="77">
        <f>S96/$U96*100</f>
        <v>48.391281073926493</v>
      </c>
      <c r="T98" s="78">
        <f>T96/$U96*100</f>
        <v>17.243581523559332</v>
      </c>
      <c r="U98" s="99">
        <f>F98+L98+P98</f>
        <v>100</v>
      </c>
    </row>
    <row r="99" spans="1:36" hidden="1" x14ac:dyDescent="0.2">
      <c r="A99" s="22" t="s">
        <v>34</v>
      </c>
      <c r="B99" s="26" t="str">
        <f>'Data ALL'!B109</f>
        <v>Lao PDR</v>
      </c>
      <c r="F99" s="2"/>
    </row>
    <row r="100" spans="1:36" hidden="1" x14ac:dyDescent="0.2">
      <c r="B100" s="26" t="e">
        <f>'Data ALL'!#REF!</f>
        <v>#REF!</v>
      </c>
    </row>
    <row r="101" spans="1:36" hidden="1" x14ac:dyDescent="0.2"/>
    <row r="102" spans="1:36" x14ac:dyDescent="0.2">
      <c r="A102" s="4"/>
      <c r="B102" s="97" t="str">
        <f>CONCATENATE('Data ALL'!B105,", ",'Data ALL'!AX105," (",'Data ALL'!AZ105,")")</f>
        <v>Lao PDR, 2022 (19e)</v>
      </c>
      <c r="D102" s="12" t="s">
        <v>17</v>
      </c>
      <c r="F102" s="13">
        <f>'Data ALL'!E105</f>
        <v>627578</v>
      </c>
      <c r="G102" s="13">
        <f>'Data ALL'!E106</f>
        <v>122592</v>
      </c>
      <c r="H102" s="13">
        <f>'Data ALL'!E107</f>
        <v>12456</v>
      </c>
      <c r="I102" s="13">
        <f>'Data ALL'!E108</f>
        <v>299295</v>
      </c>
      <c r="J102" s="13">
        <f>'Data ALL'!E109</f>
        <v>193235</v>
      </c>
      <c r="K102" s="13"/>
      <c r="L102" s="13">
        <f>'Data ALL'!F105</f>
        <v>262164</v>
      </c>
      <c r="M102" s="13">
        <f>'Data ALL'!F106</f>
        <v>228028</v>
      </c>
      <c r="N102" s="13">
        <f>'Data ALL'!F109</f>
        <v>34136</v>
      </c>
      <c r="O102" s="13"/>
      <c r="P102" s="13">
        <f>'Data ALL'!G105</f>
        <v>1250051</v>
      </c>
      <c r="Q102" s="13">
        <f>'Data ALL'!G106</f>
        <v>191090</v>
      </c>
      <c r="R102" s="13">
        <f>'Data ALL'!G107</f>
        <v>8845</v>
      </c>
      <c r="S102" s="13">
        <f>'Data ALL'!G108</f>
        <v>504647</v>
      </c>
      <c r="T102" s="13">
        <f>'Data ALL'!G109</f>
        <v>545469</v>
      </c>
      <c r="U102" s="99">
        <f>F102+L102+P102</f>
        <v>2139793</v>
      </c>
      <c r="V102" s="13"/>
      <c r="W102" s="13"/>
      <c r="X102" s="13"/>
      <c r="Y102" s="13"/>
      <c r="Z102" s="13"/>
      <c r="AA102" s="13"/>
      <c r="AB102" s="13"/>
      <c r="AC102" s="13"/>
      <c r="AD102" s="13"/>
      <c r="AE102" s="13"/>
      <c r="AF102" s="13"/>
      <c r="AG102" s="13"/>
      <c r="AH102" s="13"/>
      <c r="AI102" s="13"/>
      <c r="AJ102" s="13"/>
    </row>
    <row r="103" spans="1:36" x14ac:dyDescent="0.2">
      <c r="A103" s="20" t="s">
        <v>25</v>
      </c>
      <c r="B103" s="26" t="str">
        <f>'Data ALL'!B113</f>
        <v>Maldives</v>
      </c>
    </row>
    <row r="104" spans="1:36" x14ac:dyDescent="0.2">
      <c r="A104" s="21" t="s">
        <v>26</v>
      </c>
      <c r="B104" s="26" t="str">
        <f>'Data ALL'!B114</f>
        <v>Maldives</v>
      </c>
      <c r="D104" s="12" t="s">
        <v>53</v>
      </c>
      <c r="F104" s="76">
        <f>F102/$U102*100</f>
        <v>29.328911721834778</v>
      </c>
      <c r="G104" s="77">
        <f>G102/$U102*100</f>
        <v>5.7291523058538836</v>
      </c>
      <c r="H104" s="77">
        <f>H102/$U102*100</f>
        <v>0.58211238189862291</v>
      </c>
      <c r="I104" s="77">
        <f>I102/$U102*100</f>
        <v>13.98710062141525</v>
      </c>
      <c r="J104" s="77">
        <f>J102/$U102*100</f>
        <v>9.0305464126670199</v>
      </c>
      <c r="K104" s="77"/>
      <c r="L104" s="77">
        <f>L102/$U102*100</f>
        <v>12.251839313428915</v>
      </c>
      <c r="M104" s="77">
        <f>M102/$U102*100</f>
        <v>10.656544815316247</v>
      </c>
      <c r="N104" s="77">
        <f>N102/$U102*100</f>
        <v>1.595294498112668</v>
      </c>
      <c r="O104" s="77"/>
      <c r="P104" s="77">
        <f>P102/$U102*100</f>
        <v>58.419248964736305</v>
      </c>
      <c r="Q104" s="77">
        <f>Q102/$U102*100</f>
        <v>8.9303030713718581</v>
      </c>
      <c r="R104" s="77">
        <f>R102/$U102*100</f>
        <v>0.41335774067865438</v>
      </c>
      <c r="S104" s="77">
        <f>S102/$U102*100</f>
        <v>23.583916762041937</v>
      </c>
      <c r="T104" s="78">
        <f>T102/$U102*100</f>
        <v>25.491671390643862</v>
      </c>
      <c r="U104" s="99">
        <f>F104+L104+P104</f>
        <v>100</v>
      </c>
    </row>
    <row r="105" spans="1:36" x14ac:dyDescent="0.2">
      <c r="A105" s="22" t="s">
        <v>34</v>
      </c>
      <c r="B105" s="26" t="str">
        <f>'Data ALL'!B115</f>
        <v>Maldives</v>
      </c>
      <c r="F105" s="2"/>
    </row>
    <row r="106" spans="1:36" x14ac:dyDescent="0.2">
      <c r="B106" s="26" t="str">
        <f>'Data ALL'!B117</f>
        <v>Maldives</v>
      </c>
    </row>
    <row r="108" spans="1:36" hidden="1" x14ac:dyDescent="0.2">
      <c r="A108" s="4"/>
      <c r="B108" s="97" t="str">
        <f>CONCATENATE('Data ALL'!B111,", ",'Data ALL'!AX111," (",'Data ALL'!AZ111,")")</f>
        <v>Maldives, 2019 (13e)</v>
      </c>
      <c r="D108" s="12" t="s">
        <v>17</v>
      </c>
      <c r="F108" s="13">
        <f>G108+H108+I108+J108</f>
        <v>28795</v>
      </c>
      <c r="G108" s="13">
        <f>'Data ALL'!E112</f>
        <v>4266</v>
      </c>
      <c r="H108" s="13">
        <f>'Data ALL'!E113</f>
        <v>5060</v>
      </c>
      <c r="I108" s="13">
        <f>'Data ALL'!E114</f>
        <v>18402</v>
      </c>
      <c r="J108" s="13">
        <f>'Data ALL'!E115</f>
        <v>1067</v>
      </c>
      <c r="K108" s="13"/>
      <c r="L108" s="13">
        <f>M108+N108</f>
        <v>33500</v>
      </c>
      <c r="M108" s="13">
        <f>'Data ALL'!F112</f>
        <v>32034</v>
      </c>
      <c r="N108" s="13">
        <f>'Data ALL'!F115</f>
        <v>1466</v>
      </c>
      <c r="O108" s="13"/>
      <c r="P108" s="13">
        <f>'Data ALL'!G111</f>
        <v>29095</v>
      </c>
      <c r="Q108" s="13">
        <f>'Data ALL'!G112</f>
        <v>7020</v>
      </c>
      <c r="R108" s="13">
        <f>'Data ALL'!G113</f>
        <v>800</v>
      </c>
      <c r="S108" s="13">
        <f>'Data ALL'!G114</f>
        <v>20327</v>
      </c>
      <c r="T108" s="13">
        <f>'Data ALL'!G115</f>
        <v>948</v>
      </c>
      <c r="U108" s="99">
        <f>F108+L108+P108</f>
        <v>91390</v>
      </c>
      <c r="V108" s="13"/>
      <c r="W108" s="13"/>
      <c r="X108" s="13"/>
      <c r="Y108" s="13"/>
      <c r="Z108" s="13"/>
      <c r="AA108" s="13"/>
      <c r="AB108" s="13"/>
      <c r="AC108" s="13"/>
      <c r="AD108" s="13"/>
      <c r="AE108" s="13"/>
      <c r="AF108" s="13"/>
      <c r="AG108" s="13"/>
      <c r="AH108" s="13"/>
      <c r="AI108" s="13"/>
      <c r="AJ108" s="13"/>
    </row>
    <row r="109" spans="1:36" hidden="1" x14ac:dyDescent="0.2">
      <c r="A109" s="20" t="s">
        <v>25</v>
      </c>
      <c r="B109" s="26" t="str">
        <f>'Data ALL'!B119</f>
        <v>Maldives</v>
      </c>
    </row>
    <row r="110" spans="1:36" hidden="1" x14ac:dyDescent="0.2">
      <c r="A110" s="21" t="s">
        <v>26</v>
      </c>
      <c r="B110" s="26" t="str">
        <f>'Data ALL'!B120</f>
        <v>Maldives</v>
      </c>
      <c r="D110" s="12" t="s">
        <v>53</v>
      </c>
      <c r="F110" s="76">
        <f>F108/$U108*100</f>
        <v>31.507823613086771</v>
      </c>
      <c r="G110" s="77">
        <f>G108/$U108*100</f>
        <v>4.6679067731699311</v>
      </c>
      <c r="H110" s="77">
        <f>H108/$U108*100</f>
        <v>5.5367107998686942</v>
      </c>
      <c r="I110" s="77">
        <f>I108/$U108*100</f>
        <v>20.1356822409454</v>
      </c>
      <c r="J110" s="77">
        <f>J108/$U108*100</f>
        <v>1.1675237991027465</v>
      </c>
      <c r="K110" s="77"/>
      <c r="L110" s="77">
        <f>M110+N110</f>
        <v>36.656089287668237</v>
      </c>
      <c r="M110" s="77">
        <f>M108/$U108*100</f>
        <v>35.051975051975056</v>
      </c>
      <c r="N110" s="77">
        <f>N108/$U108*100</f>
        <v>1.604114235693183</v>
      </c>
      <c r="O110" s="77"/>
      <c r="P110" s="77">
        <f>P108/$U108*100</f>
        <v>31.836087099244992</v>
      </c>
      <c r="Q110" s="77">
        <f>Q108/$U108*100</f>
        <v>7.6813655761024187</v>
      </c>
      <c r="R110" s="77">
        <f>R108/$U108*100</f>
        <v>0.87536929642192796</v>
      </c>
      <c r="S110" s="77">
        <f>S108/$U108*100</f>
        <v>22.242039610460662</v>
      </c>
      <c r="T110" s="78">
        <f>T108/$U108*100</f>
        <v>1.0373126162599846</v>
      </c>
      <c r="U110" s="99">
        <f>F110+L110+P110</f>
        <v>100</v>
      </c>
    </row>
    <row r="111" spans="1:36" hidden="1" x14ac:dyDescent="0.2">
      <c r="A111" s="22" t="s">
        <v>34</v>
      </c>
      <c r="B111" s="26" t="str">
        <f>'Data ALL'!B121</f>
        <v>Maldives</v>
      </c>
      <c r="F111" s="2"/>
    </row>
    <row r="112" spans="1:36" hidden="1" x14ac:dyDescent="0.2">
      <c r="B112" s="26" t="str">
        <f>'Data ALL'!B123</f>
        <v>Marshall Islands</v>
      </c>
    </row>
    <row r="113" spans="1:36" hidden="1" x14ac:dyDescent="0.2"/>
    <row r="114" spans="1:36" x14ac:dyDescent="0.2">
      <c r="A114" s="4"/>
      <c r="B114" s="97" t="str">
        <f>CONCATENATE('Data ALL'!B117,", ",'Data ALL'!AX117," (",'Data ALL'!AZ117,")")</f>
        <v>Maldives, 2019 (19e)</v>
      </c>
      <c r="D114" s="12" t="s">
        <v>17</v>
      </c>
      <c r="F114" s="13">
        <f>G114+H114+I114+J114</f>
        <v>38036</v>
      </c>
      <c r="G114" s="13">
        <f>'Data ALL'!E118</f>
        <v>5311</v>
      </c>
      <c r="H114" s="13">
        <f>'Data ALL'!E119</f>
        <v>5860</v>
      </c>
      <c r="I114" s="13">
        <f>'Data ALL'!E120</f>
        <v>25213</v>
      </c>
      <c r="J114" s="13">
        <f>'Data ALL'!E121</f>
        <v>1652</v>
      </c>
      <c r="K114" s="13"/>
      <c r="L114" s="13">
        <f>M114+N114</f>
        <v>36428</v>
      </c>
      <c r="M114" s="13">
        <f>'Data ALL'!F118</f>
        <v>34614</v>
      </c>
      <c r="N114" s="13">
        <f>'Data ALL'!F121</f>
        <v>1814</v>
      </c>
      <c r="O114" s="13"/>
      <c r="P114" s="13">
        <f>'Data ALL'!G117</f>
        <v>3688</v>
      </c>
      <c r="Q114" s="13">
        <f>'Data ALL'!G118</f>
        <v>3394</v>
      </c>
      <c r="R114" s="13">
        <f>'Data ALL'!G119</f>
        <v>0</v>
      </c>
      <c r="S114" s="13">
        <f>'Data ALL'!G120</f>
        <v>279</v>
      </c>
      <c r="T114" s="13">
        <f>'Data ALL'!G121</f>
        <v>14</v>
      </c>
      <c r="U114" s="99">
        <f>F114+L114+P114</f>
        <v>78152</v>
      </c>
      <c r="V114" s="13"/>
      <c r="W114" s="13"/>
      <c r="X114" s="13"/>
      <c r="Y114" s="13"/>
      <c r="Z114" s="13"/>
      <c r="AA114" s="13"/>
      <c r="AB114" s="13"/>
      <c r="AC114" s="13"/>
      <c r="AD114" s="13"/>
      <c r="AE114" s="13"/>
      <c r="AF114" s="13"/>
      <c r="AG114" s="13"/>
      <c r="AH114" s="13"/>
      <c r="AI114" s="13"/>
      <c r="AJ114" s="13"/>
    </row>
    <row r="115" spans="1:36" x14ac:dyDescent="0.2">
      <c r="A115" s="20" t="s">
        <v>25</v>
      </c>
      <c r="B115" s="26" t="str">
        <f>'Data ALL'!B125</f>
        <v>Marshall Islands</v>
      </c>
    </row>
    <row r="116" spans="1:36" x14ac:dyDescent="0.2">
      <c r="A116" s="21" t="s">
        <v>26</v>
      </c>
      <c r="B116" s="26" t="str">
        <f>'Data ALL'!B126</f>
        <v>Marshall Islands</v>
      </c>
      <c r="D116" s="12" t="s">
        <v>53</v>
      </c>
      <c r="F116" s="76">
        <f>F114/$U114*100</f>
        <v>48.66925990377726</v>
      </c>
      <c r="G116" s="77">
        <f>G114/$U114*100</f>
        <v>6.795731395229808</v>
      </c>
      <c r="H116" s="77">
        <f>H114/$U114*100</f>
        <v>7.4982086191012387</v>
      </c>
      <c r="I116" s="77">
        <f>I114/$U114*100</f>
        <v>32.26149042890777</v>
      </c>
      <c r="J116" s="77">
        <f>J114/$U114*100</f>
        <v>2.113829460538438</v>
      </c>
      <c r="K116" s="77"/>
      <c r="L116" s="77">
        <f>L114/$U114*100</f>
        <v>46.611730985771317</v>
      </c>
      <c r="M116" s="77">
        <f>M114/$U114*100</f>
        <v>44.290613164090495</v>
      </c>
      <c r="N116" s="77">
        <f>N114/$U114*100</f>
        <v>2.321117821680827</v>
      </c>
      <c r="O116" s="77"/>
      <c r="P116" s="77">
        <f>P114/$U114*100</f>
        <v>4.7190091104514282</v>
      </c>
      <c r="Q116" s="77">
        <f>Q114/$U114*100</f>
        <v>4.3428191217115364</v>
      </c>
      <c r="R116" s="77">
        <f>R114/$U114*100</f>
        <v>0</v>
      </c>
      <c r="S116" s="77">
        <f>S114/$U114*100</f>
        <v>0.35699662196744802</v>
      </c>
      <c r="T116" s="78">
        <f>T114/$U114*100</f>
        <v>1.7913808987613879E-2</v>
      </c>
      <c r="U116" s="99">
        <f>F116+L116+P116</f>
        <v>100</v>
      </c>
    </row>
    <row r="117" spans="1:36" x14ac:dyDescent="0.2">
      <c r="A117" s="22" t="s">
        <v>34</v>
      </c>
      <c r="B117" s="26" t="str">
        <f>'Data ALL'!B127</f>
        <v>Marshall Islands</v>
      </c>
      <c r="F117" s="2"/>
    </row>
    <row r="118" spans="1:36" x14ac:dyDescent="0.2">
      <c r="B118" s="26" t="e">
        <f>'Data ALL'!#REF!</f>
        <v>#REF!</v>
      </c>
    </row>
    <row r="120" spans="1:36" hidden="1" x14ac:dyDescent="0.2">
      <c r="A120" s="4"/>
      <c r="B120" s="97" t="str">
        <f>CONCATENATE('Data ALL'!B123,", ",'Data ALL'!AX123," (",'Data ALL'!AZ123,")")</f>
        <v>Marshall Islands, 2019 (13e)</v>
      </c>
      <c r="D120" s="12" t="s">
        <v>17</v>
      </c>
      <c r="F120" s="13">
        <f>G120+H120+I120+J120</f>
        <v>945</v>
      </c>
      <c r="G120" s="13">
        <f>'Data ALL'!E124</f>
        <v>353</v>
      </c>
      <c r="H120" s="13">
        <f>'Data ALL'!E125</f>
        <v>0</v>
      </c>
      <c r="I120" s="13">
        <f>'Data ALL'!E126</f>
        <v>516</v>
      </c>
      <c r="J120" s="13">
        <f>'Data ALL'!E127</f>
        <v>76</v>
      </c>
      <c r="K120" s="13"/>
      <c r="L120" s="13">
        <f>M120+N120</f>
        <v>1020</v>
      </c>
      <c r="M120" s="13">
        <f>'Data ALL'!F124</f>
        <v>918</v>
      </c>
      <c r="N120" s="13">
        <f>'Data ALL'!F127</f>
        <v>102</v>
      </c>
      <c r="O120" s="13"/>
      <c r="P120" s="13">
        <f>'Data ALL'!G123</f>
        <v>1853</v>
      </c>
      <c r="Q120" s="13">
        <f>'Data ALL'!G124</f>
        <v>122</v>
      </c>
      <c r="R120" s="13">
        <f>'Data ALL'!G125</f>
        <v>0</v>
      </c>
      <c r="S120" s="13">
        <f>'Data ALL'!G126</f>
        <v>1485</v>
      </c>
      <c r="T120" s="13">
        <f>'Data ALL'!G127</f>
        <v>246</v>
      </c>
      <c r="U120" s="99">
        <f>F120+L120+P120</f>
        <v>3818</v>
      </c>
      <c r="V120" s="13"/>
      <c r="W120" s="13"/>
      <c r="X120" s="13"/>
      <c r="Y120" s="13"/>
      <c r="Z120" s="13"/>
      <c r="AA120" s="13"/>
      <c r="AB120" s="13"/>
      <c r="AC120" s="13"/>
      <c r="AD120" s="13"/>
      <c r="AE120" s="13"/>
      <c r="AF120" s="13"/>
      <c r="AG120" s="13"/>
      <c r="AH120" s="13"/>
      <c r="AI120" s="13"/>
      <c r="AJ120" s="13"/>
    </row>
    <row r="121" spans="1:36" hidden="1" x14ac:dyDescent="0.2">
      <c r="A121" s="20" t="s">
        <v>25</v>
      </c>
      <c r="B121" s="26" t="str">
        <f>'Data ALL'!B131</f>
        <v>Marshall Islands</v>
      </c>
    </row>
    <row r="122" spans="1:36" hidden="1" x14ac:dyDescent="0.2">
      <c r="A122" s="21" t="s">
        <v>26</v>
      </c>
      <c r="B122" s="26" t="str">
        <f>'Data ALL'!B132</f>
        <v>Marshall Islands</v>
      </c>
      <c r="D122" s="12" t="s">
        <v>53</v>
      </c>
      <c r="F122" s="76">
        <f>F120/$U120*100</f>
        <v>24.751178627553692</v>
      </c>
      <c r="G122" s="77">
        <f>G120/$U120*100</f>
        <v>9.2456783656364596</v>
      </c>
      <c r="H122" s="77">
        <f>H120/$U120*100</f>
        <v>0</v>
      </c>
      <c r="I122" s="77">
        <f>I120/$U120*100</f>
        <v>13.514929282346777</v>
      </c>
      <c r="J122" s="77">
        <f>J120/$U120*100</f>
        <v>1.9905709795704558</v>
      </c>
      <c r="K122" s="77"/>
      <c r="L122" s="77">
        <f>L120/$U120*100</f>
        <v>26.715557883708748</v>
      </c>
      <c r="M122" s="77">
        <f>M120/$U120*100</f>
        <v>24.044002095337873</v>
      </c>
      <c r="N122" s="77">
        <f>N120/$U120*100</f>
        <v>2.6715557883708749</v>
      </c>
      <c r="O122" s="77"/>
      <c r="P122" s="77">
        <f>P120/$U120*100</f>
        <v>48.53326348873756</v>
      </c>
      <c r="Q122" s="77">
        <f>Q120/$U120*100</f>
        <v>3.1953902566788894</v>
      </c>
      <c r="R122" s="77">
        <f>R120/$U120*100</f>
        <v>0</v>
      </c>
      <c r="S122" s="77">
        <f>S120/$U120*100</f>
        <v>38.894709271870084</v>
      </c>
      <c r="T122" s="78">
        <f>T120/$U120*100</f>
        <v>6.4431639601885804</v>
      </c>
      <c r="U122" s="99">
        <f>F122+L122+P122</f>
        <v>100</v>
      </c>
    </row>
    <row r="123" spans="1:36" hidden="1" x14ac:dyDescent="0.2">
      <c r="A123" s="22" t="s">
        <v>34</v>
      </c>
      <c r="B123" s="26" t="str">
        <f>'Data ALL'!B133</f>
        <v>Marshall Islands</v>
      </c>
      <c r="F123" s="2"/>
    </row>
    <row r="124" spans="1:36" hidden="1" x14ac:dyDescent="0.2">
      <c r="B124" s="26" t="str">
        <f>'Data ALL'!B135</f>
        <v>Mongolia</v>
      </c>
    </row>
    <row r="125" spans="1:36" hidden="1" x14ac:dyDescent="0.2"/>
    <row r="126" spans="1:36" x14ac:dyDescent="0.2">
      <c r="A126" s="4"/>
      <c r="B126" s="97" t="str">
        <f>CONCATENATE('Data ALL'!B129,", ",'Data ALL'!AX129," (",'Data ALL'!AZ129,")")</f>
        <v>Marshall Islands, 2019 (19e)</v>
      </c>
      <c r="D126" s="12" t="s">
        <v>17</v>
      </c>
      <c r="F126" s="13">
        <f>G126+H126+I126+J126</f>
        <v>718</v>
      </c>
      <c r="G126" s="13">
        <f>'Data ALL'!E130</f>
        <v>353</v>
      </c>
      <c r="H126" s="13">
        <f>'Data ALL'!E131</f>
        <v>0</v>
      </c>
      <c r="I126" s="13">
        <f>'Data ALL'!E132</f>
        <v>289</v>
      </c>
      <c r="J126" s="13">
        <f>'Data ALL'!E133</f>
        <v>76</v>
      </c>
      <c r="K126" s="13"/>
      <c r="L126" s="13">
        <f>M126+N126</f>
        <v>1022</v>
      </c>
      <c r="M126" s="13">
        <f>'Data ALL'!F130</f>
        <v>920</v>
      </c>
      <c r="N126" s="13">
        <f>'Data ALL'!F133</f>
        <v>102</v>
      </c>
      <c r="O126" s="13"/>
      <c r="P126" s="13">
        <f>'Data ALL'!G129</f>
        <v>1853</v>
      </c>
      <c r="Q126" s="13">
        <f>'Data ALL'!G130</f>
        <v>122</v>
      </c>
      <c r="R126" s="13">
        <f>'Data ALL'!G131</f>
        <v>0</v>
      </c>
      <c r="S126" s="13">
        <f>'Data ALL'!G132</f>
        <v>1485</v>
      </c>
      <c r="T126" s="13">
        <f>'Data ALL'!G133</f>
        <v>246</v>
      </c>
      <c r="U126" s="99">
        <f>F126+L126+P126</f>
        <v>3593</v>
      </c>
      <c r="V126" s="13"/>
      <c r="W126" s="13"/>
      <c r="X126" s="13"/>
      <c r="Y126" s="13"/>
    </row>
    <row r="127" spans="1:36" x14ac:dyDescent="0.2">
      <c r="A127" s="20" t="s">
        <v>25</v>
      </c>
      <c r="B127" s="26" t="str">
        <f>'Data ALL'!B137</f>
        <v>Mongolia</v>
      </c>
    </row>
    <row r="128" spans="1:36" x14ac:dyDescent="0.2">
      <c r="A128" s="21" t="s">
        <v>26</v>
      </c>
      <c r="B128" s="26" t="str">
        <f>'Data ALL'!B138</f>
        <v>Mongolia</v>
      </c>
      <c r="D128" s="12" t="s">
        <v>53</v>
      </c>
      <c r="F128" s="76">
        <f>F126/$U126*100</f>
        <v>19.983300862788756</v>
      </c>
      <c r="G128" s="77">
        <f>G126/$U126*100</f>
        <v>9.8246590592819381</v>
      </c>
      <c r="H128" s="77">
        <f>H126/$U126*100</f>
        <v>0</v>
      </c>
      <c r="I128" s="77">
        <f>I126/$U126*100</f>
        <v>8.0434177567492338</v>
      </c>
      <c r="J128" s="77">
        <f>J126/$U126*100</f>
        <v>2.115224046757584</v>
      </c>
      <c r="K128" s="77"/>
      <c r="L128" s="77">
        <f>L126/$U126*100</f>
        <v>28.444197049819092</v>
      </c>
      <c r="M128" s="77">
        <f>M126/$U126*100</f>
        <v>25.605343723907598</v>
      </c>
      <c r="N128" s="77">
        <f>N126/$U126*100</f>
        <v>2.8388533259114945</v>
      </c>
      <c r="O128" s="77"/>
      <c r="P128" s="77">
        <f>P126/$U126*100</f>
        <v>51.572502087392145</v>
      </c>
      <c r="Q128" s="77">
        <f>Q126/$U126*100</f>
        <v>3.3954912329529643</v>
      </c>
      <c r="R128" s="77">
        <f>R126/$U126*100</f>
        <v>0</v>
      </c>
      <c r="S128" s="77">
        <f>S126/$U126*100</f>
        <v>41.33036459782911</v>
      </c>
      <c r="T128" s="78">
        <f>T126/$U126*100</f>
        <v>6.8466462566100752</v>
      </c>
      <c r="U128" s="99">
        <f>F128+L128+P128</f>
        <v>100</v>
      </c>
    </row>
    <row r="129" spans="1:36" x14ac:dyDescent="0.2">
      <c r="A129" s="22" t="s">
        <v>34</v>
      </c>
      <c r="B129" s="26" t="str">
        <f>'Data ALL'!B139</f>
        <v>Mongolia</v>
      </c>
    </row>
    <row r="130" spans="1:36" x14ac:dyDescent="0.2">
      <c r="B130" s="26" t="str">
        <f>'Data ALL'!B141</f>
        <v>Mongolia</v>
      </c>
    </row>
    <row r="132" spans="1:36" hidden="1" x14ac:dyDescent="0.2">
      <c r="A132" s="4"/>
      <c r="B132" s="97" t="str">
        <f>CONCATENATE('Data ALL'!B135,", ",'Data ALL'!AX135," (",'Data ALL'!AZ135,")")</f>
        <v>Mongolia, 2023 (13e)</v>
      </c>
      <c r="D132" s="12" t="s">
        <v>17</v>
      </c>
      <c r="F132" s="13">
        <f>G132+H132+I132+J132</f>
        <v>419203</v>
      </c>
      <c r="G132" s="13">
        <f>'Data ALL'!E136</f>
        <v>39939</v>
      </c>
      <c r="H132" s="13">
        <f>'Data ALL'!E137</f>
        <v>10480</v>
      </c>
      <c r="I132" s="13">
        <f>'Data ALL'!E138</f>
        <v>368749</v>
      </c>
      <c r="J132" s="13">
        <f>'Data ALL'!E139</f>
        <v>35</v>
      </c>
      <c r="K132" s="13"/>
      <c r="L132" s="13">
        <f>M132+N132</f>
        <v>83427</v>
      </c>
      <c r="M132" s="13">
        <f>'Data ALL'!F136</f>
        <v>82955</v>
      </c>
      <c r="N132" s="13">
        <f>'Data ALL'!F139</f>
        <v>472</v>
      </c>
      <c r="O132" s="13"/>
      <c r="P132" s="13">
        <f>'Data ALL'!G135</f>
        <v>8869</v>
      </c>
      <c r="Q132" s="13">
        <f>'Data ALL'!G136</f>
        <v>895</v>
      </c>
      <c r="R132" s="13">
        <f>'Data ALL'!G137</f>
        <v>375</v>
      </c>
      <c r="S132" s="13">
        <f>'Data ALL'!G138</f>
        <v>7599</v>
      </c>
      <c r="T132" s="13">
        <f>'Data ALL'!G139</f>
        <v>0</v>
      </c>
      <c r="U132" s="99">
        <f>F132+L132+P132</f>
        <v>511499</v>
      </c>
      <c r="V132" s="13"/>
      <c r="W132" s="13"/>
      <c r="X132" s="13"/>
      <c r="Y132" s="13"/>
    </row>
    <row r="133" spans="1:36" hidden="1" x14ac:dyDescent="0.2">
      <c r="A133" s="20" t="s">
        <v>25</v>
      </c>
      <c r="B133" s="26" t="str">
        <f>'Data ALL'!B143</f>
        <v>Mongolia</v>
      </c>
    </row>
    <row r="134" spans="1:36" hidden="1" x14ac:dyDescent="0.2">
      <c r="A134" s="21" t="s">
        <v>26</v>
      </c>
      <c r="B134" s="26" t="str">
        <f>'Data ALL'!B144</f>
        <v>Mongolia</v>
      </c>
      <c r="D134" s="12" t="s">
        <v>53</v>
      </c>
      <c r="F134" s="76">
        <f>F132/$U132*100</f>
        <v>81.955780949718388</v>
      </c>
      <c r="G134" s="77">
        <f>G132/$U132*100</f>
        <v>7.8082264090447886</v>
      </c>
      <c r="H134" s="77">
        <f>H132/$U132*100</f>
        <v>2.0488798609576953</v>
      </c>
      <c r="I134" s="77">
        <f>I132/$U132*100</f>
        <v>72.091832046592458</v>
      </c>
      <c r="J134" s="77">
        <f>J132/$U132*100</f>
        <v>6.8426331234274166E-3</v>
      </c>
      <c r="K134" s="77"/>
      <c r="L134" s="77">
        <f>L132/$U132*100</f>
        <v>16.310295816805116</v>
      </c>
      <c r="M134" s="77">
        <f>M132/$U132*100</f>
        <v>16.218018021540608</v>
      </c>
      <c r="N134" s="77">
        <f>N132/$U132*100</f>
        <v>9.2277795264506871E-2</v>
      </c>
      <c r="O134" s="77"/>
      <c r="P134" s="77">
        <f>P132/$U132*100</f>
        <v>1.7339232334765073</v>
      </c>
      <c r="Q134" s="77">
        <f>Q132/$U132*100</f>
        <v>0.17497590415621536</v>
      </c>
      <c r="R134" s="77">
        <f>R132/$U132*100</f>
        <v>7.3313926322436607E-2</v>
      </c>
      <c r="S134" s="77">
        <f>S132/$U132*100</f>
        <v>1.4856334029978553</v>
      </c>
      <c r="T134" s="78">
        <f>T132/$U132*100</f>
        <v>0</v>
      </c>
      <c r="U134" s="99">
        <f>F134+L134+P134</f>
        <v>100</v>
      </c>
    </row>
    <row r="135" spans="1:36" hidden="1" x14ac:dyDescent="0.2">
      <c r="A135" s="22" t="s">
        <v>34</v>
      </c>
      <c r="B135" s="26" t="str">
        <f>'Data ALL'!B145</f>
        <v>Mongolia</v>
      </c>
    </row>
    <row r="136" spans="1:36" hidden="1" x14ac:dyDescent="0.2">
      <c r="B136" s="26" t="e">
        <f>'Data ALL'!#REF!</f>
        <v>#REF!</v>
      </c>
    </row>
    <row r="137" spans="1:36" hidden="1" x14ac:dyDescent="0.2"/>
    <row r="138" spans="1:36" x14ac:dyDescent="0.2">
      <c r="A138" s="4"/>
      <c r="B138" s="97" t="str">
        <f>CONCATENATE('Data ALL'!B141,", ",'Data ALL'!AX141," (",'Data ALL'!AZ141,")")</f>
        <v>Mongolia, 2023 (19e)</v>
      </c>
      <c r="D138" s="12" t="s">
        <v>17</v>
      </c>
      <c r="F138" s="13">
        <f>G138+H138+I138+J138</f>
        <v>400123</v>
      </c>
      <c r="G138" s="13">
        <f>'Data ALL'!E142</f>
        <v>27473</v>
      </c>
      <c r="H138" s="13">
        <f>'Data ALL'!E143</f>
        <v>10480</v>
      </c>
      <c r="I138" s="13">
        <f>'Data ALL'!E144</f>
        <v>362135</v>
      </c>
      <c r="J138" s="13">
        <f>'Data ALL'!E145</f>
        <v>35</v>
      </c>
      <c r="K138" s="13"/>
      <c r="L138" s="13">
        <f>M138+N138</f>
        <v>83427</v>
      </c>
      <c r="M138" s="13">
        <f>'Data ALL'!F142</f>
        <v>82955</v>
      </c>
      <c r="N138" s="13">
        <f>'Data ALL'!F145</f>
        <v>472</v>
      </c>
      <c r="O138" s="13"/>
      <c r="P138" s="13">
        <f>'Data ALL'!G141</f>
        <v>8869</v>
      </c>
      <c r="Q138" s="13">
        <f>'Data ALL'!G142</f>
        <v>895</v>
      </c>
      <c r="R138" s="13">
        <f>'Data ALL'!G143</f>
        <v>375</v>
      </c>
      <c r="S138" s="13">
        <f>'Data ALL'!G144</f>
        <v>7599</v>
      </c>
      <c r="T138" s="13">
        <f>'Data ALL'!G145</f>
        <v>0</v>
      </c>
      <c r="U138" s="99">
        <f>F138+L138+P138</f>
        <v>492419</v>
      </c>
      <c r="V138" s="13"/>
      <c r="W138" s="13"/>
      <c r="X138" s="13"/>
      <c r="Y138" s="13"/>
    </row>
    <row r="139" spans="1:36" x14ac:dyDescent="0.2">
      <c r="A139" s="20" t="s">
        <v>25</v>
      </c>
      <c r="B139" s="26" t="str">
        <f>'Data ALL'!B149</f>
        <v>Myanmar</v>
      </c>
    </row>
    <row r="140" spans="1:36" x14ac:dyDescent="0.2">
      <c r="A140" s="21" t="s">
        <v>26</v>
      </c>
      <c r="B140" s="26" t="str">
        <f>'Data ALL'!B150</f>
        <v>Myanmar</v>
      </c>
      <c r="D140" s="12" t="s">
        <v>53</v>
      </c>
      <c r="F140" s="76">
        <f>F138/$U138*100</f>
        <v>81.256612762708187</v>
      </c>
      <c r="G140" s="77">
        <f>G138/$U138*100</f>
        <v>5.5791917046255319</v>
      </c>
      <c r="H140" s="77">
        <f>H138/$U138*100</f>
        <v>2.1282688117233493</v>
      </c>
      <c r="I140" s="77">
        <f>I138/$U138*100</f>
        <v>73.542044478381214</v>
      </c>
      <c r="J140" s="77">
        <f>J138/$U138*100</f>
        <v>7.1077679780837044E-3</v>
      </c>
      <c r="K140" s="77"/>
      <c r="L140" s="77">
        <f>L138/$U138*100</f>
        <v>16.942278831645407</v>
      </c>
      <c r="M140" s="77">
        <f>M138/$U138*100</f>
        <v>16.846425503483822</v>
      </c>
      <c r="N140" s="77">
        <f>N138/$U138*100</f>
        <v>9.5853328161585968E-2</v>
      </c>
      <c r="O140" s="77"/>
      <c r="P140" s="77">
        <f>P138/$U138*100</f>
        <v>1.8011084056464108</v>
      </c>
      <c r="Q140" s="77">
        <f>Q138/$U138*100</f>
        <v>0.18175578115385477</v>
      </c>
      <c r="R140" s="77">
        <f>R138/$U138*100</f>
        <v>7.61546569080397E-2</v>
      </c>
      <c r="S140" s="77">
        <f>S138/$U138*100</f>
        <v>1.5431979675845164</v>
      </c>
      <c r="T140" s="78">
        <f>T138/$U138*100</f>
        <v>0</v>
      </c>
      <c r="U140" s="99">
        <f>F140+L140+P140</f>
        <v>100.00000000000001</v>
      </c>
    </row>
    <row r="141" spans="1:36" x14ac:dyDescent="0.2">
      <c r="A141" s="22" t="s">
        <v>34</v>
      </c>
      <c r="B141" s="26" t="str">
        <f>'Data ALL'!B151</f>
        <v>Myanmar</v>
      </c>
    </row>
    <row r="142" spans="1:36" x14ac:dyDescent="0.2">
      <c r="B142" s="26" t="str">
        <f>'Data ALL'!B153</f>
        <v>Myanmar</v>
      </c>
    </row>
    <row r="144" spans="1:36" hidden="1" x14ac:dyDescent="0.2">
      <c r="A144" s="4"/>
      <c r="B144" s="97" t="str">
        <f>CONCATENATE('Data ALL'!B147,", ",'Data ALL'!AX147," (",'Data ALL'!AZ147,")")</f>
        <v>Myanmar, 2020 (13e)</v>
      </c>
      <c r="D144" s="12" t="s">
        <v>17</v>
      </c>
      <c r="F144" s="13">
        <f>G144+H144+I144+J144</f>
        <v>14472002</v>
      </c>
      <c r="G144" s="13">
        <f>'Data ALL'!E148</f>
        <v>5957888</v>
      </c>
      <c r="H144" s="13">
        <f>'Data ALL'!E149</f>
        <v>587207</v>
      </c>
      <c r="I144" s="13">
        <f>'Data ALL'!E150</f>
        <v>5513830</v>
      </c>
      <c r="J144" s="13">
        <f>'Data ALL'!E151</f>
        <v>2413077</v>
      </c>
      <c r="K144" s="13"/>
      <c r="L144" s="13">
        <f>M144+N144</f>
        <v>2934430</v>
      </c>
      <c r="M144" s="13">
        <f>'Data ALL'!F148</f>
        <v>1164792</v>
      </c>
      <c r="N144" s="13">
        <f>'Data ALL'!F151</f>
        <v>1769638</v>
      </c>
      <c r="O144" s="13"/>
      <c r="P144" s="13">
        <f>'Data ALL'!G147</f>
        <v>627074</v>
      </c>
      <c r="Q144" s="13">
        <f>'Data ALL'!G148</f>
        <v>41245</v>
      </c>
      <c r="R144" s="13">
        <f>'Data ALL'!G149</f>
        <v>4645</v>
      </c>
      <c r="S144" s="13">
        <f>'Data ALL'!G150</f>
        <v>485038</v>
      </c>
      <c r="T144" s="13">
        <f>'Data ALL'!G151</f>
        <v>96147</v>
      </c>
      <c r="U144" s="99">
        <f>F144+L144+P144</f>
        <v>18033506</v>
      </c>
      <c r="V144" s="13"/>
      <c r="W144" s="13"/>
      <c r="X144" s="13"/>
      <c r="Y144" s="13"/>
      <c r="Z144" s="13"/>
      <c r="AA144" s="13"/>
      <c r="AB144" s="13"/>
      <c r="AC144" s="13"/>
      <c r="AD144" s="13"/>
      <c r="AE144" s="13"/>
      <c r="AF144" s="13"/>
      <c r="AG144" s="13"/>
      <c r="AH144" s="13"/>
      <c r="AI144" s="13"/>
      <c r="AJ144" s="13"/>
    </row>
    <row r="145" spans="1:36" hidden="1" x14ac:dyDescent="0.2">
      <c r="A145" s="20" t="s">
        <v>25</v>
      </c>
      <c r="B145" s="26" t="str">
        <f>'Data ALL'!B155</f>
        <v>Myanmar</v>
      </c>
    </row>
    <row r="146" spans="1:36" hidden="1" x14ac:dyDescent="0.2">
      <c r="A146" s="21" t="s">
        <v>26</v>
      </c>
      <c r="B146" s="26" t="str">
        <f>'Data ALL'!B156</f>
        <v>Myanmar</v>
      </c>
      <c r="D146" s="12" t="s">
        <v>53</v>
      </c>
      <c r="F146" s="76">
        <f>F144/$U144*100</f>
        <v>80.250629023552051</v>
      </c>
      <c r="G146" s="77">
        <f>G144/$U144*100</f>
        <v>33.037879600339501</v>
      </c>
      <c r="H146" s="77">
        <f>H144/$U144*100</f>
        <v>3.2561998759420381</v>
      </c>
      <c r="I146" s="77">
        <f>I144/$U144*100</f>
        <v>30.57547434203865</v>
      </c>
      <c r="J146" s="77">
        <f>J144/$U144*100</f>
        <v>13.381075205231859</v>
      </c>
      <c r="K146" s="77"/>
      <c r="L146" s="77">
        <f>L144/$U144*100</f>
        <v>16.272099280084525</v>
      </c>
      <c r="M146" s="77">
        <f>M144/$U144*100</f>
        <v>6.4590435159973882</v>
      </c>
      <c r="N146" s="77">
        <f>N144/$U144*100</f>
        <v>9.8130557640871388</v>
      </c>
      <c r="O146" s="77"/>
      <c r="P146" s="77">
        <f>P144/$U144*100</f>
        <v>3.4772716963634251</v>
      </c>
      <c r="Q146" s="77">
        <f>Q144/$U144*100</f>
        <v>0.22871315206261056</v>
      </c>
      <c r="R146" s="77">
        <f>R144/$U144*100</f>
        <v>2.5757609197013601E-2</v>
      </c>
      <c r="S146" s="77">
        <f>S144/$U144*100</f>
        <v>2.6896489235093828</v>
      </c>
      <c r="T146" s="78">
        <f>T144/$U144*100</f>
        <v>0.53315755682782928</v>
      </c>
      <c r="U146" s="99">
        <f>F146+L146+P146</f>
        <v>100</v>
      </c>
    </row>
    <row r="147" spans="1:36" hidden="1" x14ac:dyDescent="0.2">
      <c r="A147" s="22" t="s">
        <v>34</v>
      </c>
      <c r="B147" s="26" t="str">
        <f>'Data ALL'!B157</f>
        <v>Myanmar</v>
      </c>
      <c r="F147" s="2"/>
    </row>
    <row r="148" spans="1:36" hidden="1" x14ac:dyDescent="0.2">
      <c r="B148" s="26" t="str">
        <f>'Data ALL'!B159</f>
        <v>Nepal</v>
      </c>
    </row>
    <row r="149" spans="1:36" hidden="1" x14ac:dyDescent="0.2"/>
    <row r="150" spans="1:36" x14ac:dyDescent="0.2">
      <c r="A150" s="4"/>
      <c r="B150" s="97" t="str">
        <f>CONCATENATE('Data ALL'!B153,", ",'Data ALL'!AX153," (",'Data ALL'!AZ153,")")</f>
        <v>Myanmar, 2020 (19e)</v>
      </c>
      <c r="D150" s="12" t="s">
        <v>17</v>
      </c>
      <c r="F150" s="13">
        <f>G150+H150+I150+J150</f>
        <v>14472002</v>
      </c>
      <c r="G150" s="13">
        <f>'Data ALL'!E154</f>
        <v>5957888</v>
      </c>
      <c r="H150" s="13">
        <f>'Data ALL'!E155</f>
        <v>587207</v>
      </c>
      <c r="I150" s="13">
        <f>'Data ALL'!E156</f>
        <v>5513830</v>
      </c>
      <c r="J150" s="13">
        <f>'Data ALL'!E157</f>
        <v>2413077</v>
      </c>
      <c r="K150" s="13"/>
      <c r="L150" s="13">
        <f>M150+N150</f>
        <v>2934430</v>
      </c>
      <c r="M150" s="13">
        <f>'Data ALL'!F154</f>
        <v>1164792</v>
      </c>
      <c r="N150" s="13">
        <f>'Data ALL'!F157</f>
        <v>1769638</v>
      </c>
      <c r="O150" s="13"/>
      <c r="P150" s="13">
        <f>'Data ALL'!G153</f>
        <v>227283</v>
      </c>
      <c r="Q150" s="13">
        <f>'Data ALL'!G154</f>
        <v>41245</v>
      </c>
      <c r="R150" s="13">
        <f>'Data ALL'!G155</f>
        <v>4645</v>
      </c>
      <c r="S150" s="13">
        <f>'Data ALL'!G156</f>
        <v>85246</v>
      </c>
      <c r="T150" s="13">
        <f>'Data ALL'!G157</f>
        <v>96147</v>
      </c>
      <c r="U150" s="99">
        <f>F150+L150+P150</f>
        <v>17633715</v>
      </c>
      <c r="V150" s="13"/>
      <c r="W150" s="13"/>
      <c r="X150" s="13"/>
      <c r="Y150" s="13"/>
      <c r="Z150" s="13"/>
      <c r="AA150" s="13"/>
      <c r="AB150" s="13"/>
      <c r="AC150" s="13"/>
      <c r="AD150" s="13"/>
      <c r="AE150" s="13"/>
      <c r="AF150" s="13"/>
      <c r="AG150" s="13"/>
      <c r="AH150" s="13"/>
      <c r="AI150" s="13"/>
      <c r="AJ150" s="13"/>
    </row>
    <row r="151" spans="1:36" x14ac:dyDescent="0.2">
      <c r="A151" s="20" t="s">
        <v>25</v>
      </c>
      <c r="B151" s="26" t="str">
        <f>'Data ALL'!B161</f>
        <v>Nepal</v>
      </c>
    </row>
    <row r="152" spans="1:36" x14ac:dyDescent="0.2">
      <c r="A152" s="21" t="s">
        <v>26</v>
      </c>
      <c r="B152" s="26" t="str">
        <f>'Data ALL'!B162</f>
        <v>Nepal</v>
      </c>
      <c r="D152" s="12" t="s">
        <v>53</v>
      </c>
      <c r="F152" s="76">
        <f>F150/$U150*100</f>
        <v>82.070068615717105</v>
      </c>
      <c r="G152" s="77">
        <f>G150/$U150*100</f>
        <v>33.78691330783105</v>
      </c>
      <c r="H152" s="77">
        <f>H150/$U150*100</f>
        <v>3.3300243312313937</v>
      </c>
      <c r="I152" s="77">
        <f>I150/$U150*100</f>
        <v>31.268680479411177</v>
      </c>
      <c r="J152" s="77">
        <f>J150/$U150*100</f>
        <v>13.684450497243491</v>
      </c>
      <c r="K152" s="77"/>
      <c r="L152" s="77">
        <f>L150/$U150*100</f>
        <v>16.641019773768601</v>
      </c>
      <c r="M152" s="77">
        <f>M150/$U150*100</f>
        <v>6.6054827357706527</v>
      </c>
      <c r="N152" s="77">
        <f>N150/$U150*100</f>
        <v>10.035537037997949</v>
      </c>
      <c r="O152" s="77"/>
      <c r="P152" s="77">
        <f>P150/$U150*100</f>
        <v>1.2889116105142904</v>
      </c>
      <c r="Q152" s="77">
        <f>Q150/$U150*100</f>
        <v>0.23389852903939978</v>
      </c>
      <c r="R152" s="77">
        <f>R150/$U150*100</f>
        <v>2.6341584856055571E-2</v>
      </c>
      <c r="S152" s="77">
        <f>S150/$U150*100</f>
        <v>0.48342620939490061</v>
      </c>
      <c r="T152" s="78">
        <f>T150/$U150*100</f>
        <v>0.54524528722393439</v>
      </c>
      <c r="U152" s="99">
        <f>F152+L152+P152</f>
        <v>100</v>
      </c>
    </row>
    <row r="153" spans="1:36" x14ac:dyDescent="0.2">
      <c r="A153" s="22" t="s">
        <v>34</v>
      </c>
      <c r="B153" s="26" t="str">
        <f>'Data ALL'!B163</f>
        <v>Nepal</v>
      </c>
      <c r="F153" s="2"/>
    </row>
    <row r="154" spans="1:36" x14ac:dyDescent="0.2">
      <c r="B154" s="26" t="str">
        <f>'Data ALL'!B165</f>
        <v>Nepal</v>
      </c>
    </row>
    <row r="155" spans="1:36" x14ac:dyDescent="0.2">
      <c r="U155" s="99">
        <f>F155+L155+P155</f>
        <v>0</v>
      </c>
    </row>
    <row r="156" spans="1:36" x14ac:dyDescent="0.2">
      <c r="A156" s="4"/>
      <c r="B156" s="97" t="str">
        <f>CONCATENATE('Data ALL'!B159,", ",'Data ALL'!AX159," (",'Data ALL'!AZ159,")")</f>
        <v>Nepal, 2017 (13e)</v>
      </c>
      <c r="D156" s="12" t="s">
        <v>17</v>
      </c>
      <c r="F156" s="13">
        <f>G156+H156+I156+J156</f>
        <v>4000915</v>
      </c>
      <c r="G156" s="13">
        <f>'Data ALL'!E160</f>
        <v>1899889</v>
      </c>
      <c r="H156" s="13">
        <f>'Data ALL'!E161</f>
        <v>292005</v>
      </c>
      <c r="I156" s="13">
        <f>'Data ALL'!E162</f>
        <v>1214770</v>
      </c>
      <c r="J156" s="13">
        <f>'Data ALL'!E163</f>
        <v>594251</v>
      </c>
      <c r="K156" s="13"/>
      <c r="L156" s="13">
        <f>M156+N156</f>
        <v>1655653</v>
      </c>
      <c r="M156" s="13">
        <f>'Data ALL'!F160</f>
        <v>1300779</v>
      </c>
      <c r="N156" s="13">
        <f>'Data ALL'!F163</f>
        <v>354874</v>
      </c>
      <c r="O156" s="13"/>
      <c r="P156" s="13">
        <f>'Data ALL'!G159</f>
        <v>376593</v>
      </c>
      <c r="Q156" s="13">
        <f>'Data ALL'!G160</f>
        <v>48185</v>
      </c>
      <c r="R156" s="13">
        <f>'Data ALL'!G161</f>
        <v>1754</v>
      </c>
      <c r="S156" s="13">
        <f>'Data ALL'!G162</f>
        <v>319827</v>
      </c>
      <c r="T156" s="13">
        <f>'Data ALL'!G163</f>
        <v>6827</v>
      </c>
      <c r="U156" s="99">
        <f>F156+L156+P156</f>
        <v>6033161</v>
      </c>
      <c r="V156" s="13"/>
      <c r="W156" s="13"/>
      <c r="X156" s="13"/>
      <c r="Y156" s="13"/>
      <c r="Z156" s="13"/>
      <c r="AA156" s="13"/>
      <c r="AB156" s="13"/>
      <c r="AC156" s="13"/>
      <c r="AD156" s="13"/>
      <c r="AE156" s="13"/>
      <c r="AF156" s="13"/>
      <c r="AG156" s="13"/>
      <c r="AH156" s="13"/>
      <c r="AI156" s="13"/>
      <c r="AJ156" s="13"/>
    </row>
    <row r="157" spans="1:36" x14ac:dyDescent="0.2">
      <c r="A157" s="20" t="s">
        <v>25</v>
      </c>
      <c r="B157" s="26" t="str">
        <f>'Data ALL'!B167</f>
        <v>Nepal</v>
      </c>
    </row>
    <row r="158" spans="1:36" x14ac:dyDescent="0.2">
      <c r="A158" s="21" t="s">
        <v>26</v>
      </c>
      <c r="B158" s="26" t="str">
        <f>'Data ALL'!B168</f>
        <v>Nepal</v>
      </c>
      <c r="D158" s="12" t="s">
        <v>53</v>
      </c>
      <c r="F158" s="76">
        <f>F156/$U156*100</f>
        <v>66.315402489673332</v>
      </c>
      <c r="G158" s="77">
        <f>G156/$U156*100</f>
        <v>31.490772415985585</v>
      </c>
      <c r="H158" s="77">
        <f>H156/$U156*100</f>
        <v>4.840000125970449</v>
      </c>
      <c r="I158" s="77">
        <f>I156/$U156*100</f>
        <v>20.134884515762135</v>
      </c>
      <c r="J158" s="77">
        <f>J156/$U156*100</f>
        <v>9.8497454319551565</v>
      </c>
      <c r="K158" s="77"/>
      <c r="L158" s="77">
        <f>L156/$U156*100</f>
        <v>27.442546287095603</v>
      </c>
      <c r="M158" s="77">
        <f>M156/$U156*100</f>
        <v>21.560488771972107</v>
      </c>
      <c r="N158" s="77">
        <f>N156/$U156*100</f>
        <v>5.8820575151234982</v>
      </c>
      <c r="O158" s="77"/>
      <c r="P158" s="77">
        <f>P156/$U156*100</f>
        <v>6.2420512232310728</v>
      </c>
      <c r="Q158" s="77">
        <f>Q156/$U156*100</f>
        <v>0.79866922165677323</v>
      </c>
      <c r="R158" s="77">
        <f>R156/$U156*100</f>
        <v>2.9072653622205673E-2</v>
      </c>
      <c r="S158" s="77">
        <f>S156/$U156*100</f>
        <v>5.3011514196289475</v>
      </c>
      <c r="T158" s="78">
        <f>T156/$U156*100</f>
        <v>0.11315792832314601</v>
      </c>
      <c r="U158" s="99">
        <f>F158+L158+P158</f>
        <v>100</v>
      </c>
    </row>
    <row r="159" spans="1:36" x14ac:dyDescent="0.2">
      <c r="A159" s="22" t="s">
        <v>34</v>
      </c>
      <c r="B159" s="26" t="str">
        <f>'Data ALL'!B169</f>
        <v>Nepal</v>
      </c>
      <c r="F159" s="2"/>
    </row>
    <row r="160" spans="1:36" x14ac:dyDescent="0.2">
      <c r="B160" s="26" t="str">
        <f>'Data ALL'!B171</f>
        <v>Nauru</v>
      </c>
    </row>
    <row r="162" spans="1:36" x14ac:dyDescent="0.2">
      <c r="A162" s="4"/>
      <c r="B162" s="97" t="str">
        <f>CONCATENATE('Data ALL'!B165,", ",'Data ALL'!AX165," (",'Data ALL'!AZ165,")")</f>
        <v>Nepal, 2017 (19e)</v>
      </c>
      <c r="D162" s="12" t="s">
        <v>17</v>
      </c>
      <c r="F162" s="13">
        <f>G162+H162+I162+J162</f>
        <v>3953913</v>
      </c>
      <c r="G162" s="13">
        <f>'Data ALL'!E166</f>
        <v>1852887</v>
      </c>
      <c r="H162" s="13">
        <f>'Data ALL'!E167</f>
        <v>292005</v>
      </c>
      <c r="I162" s="13">
        <f>'Data ALL'!E168</f>
        <v>1214770</v>
      </c>
      <c r="J162" s="13">
        <f>'Data ALL'!E169</f>
        <v>594251</v>
      </c>
      <c r="K162" s="13"/>
      <c r="L162" s="13">
        <f>M162+N162</f>
        <v>1655653</v>
      </c>
      <c r="M162" s="13">
        <f>'Data ALL'!F166</f>
        <v>1300779</v>
      </c>
      <c r="N162" s="13">
        <f>'Data ALL'!F169</f>
        <v>354874</v>
      </c>
      <c r="O162" s="13"/>
      <c r="P162" s="13">
        <f>'Data ALL'!G165</f>
        <v>112333</v>
      </c>
      <c r="Q162" s="13">
        <f>'Data ALL'!G166</f>
        <v>95187</v>
      </c>
      <c r="R162" s="13">
        <f>'Data ALL'!G167</f>
        <v>1754</v>
      </c>
      <c r="S162" s="13">
        <f>'Data ALL'!G168</f>
        <v>8565</v>
      </c>
      <c r="T162" s="13">
        <f>'Data ALL'!G169</f>
        <v>6827</v>
      </c>
      <c r="U162" s="99">
        <f>F162+L162+P162</f>
        <v>5721899</v>
      </c>
      <c r="V162" s="13"/>
      <c r="W162" s="13"/>
      <c r="X162" s="13"/>
      <c r="Y162" s="13"/>
      <c r="Z162" s="13"/>
      <c r="AA162" s="13"/>
      <c r="AB162" s="13"/>
      <c r="AC162" s="13"/>
      <c r="AD162" s="13"/>
      <c r="AE162" s="13"/>
      <c r="AF162" s="13"/>
      <c r="AG162" s="13"/>
      <c r="AH162" s="13"/>
      <c r="AI162" s="13"/>
      <c r="AJ162" s="13"/>
    </row>
    <row r="163" spans="1:36" x14ac:dyDescent="0.2">
      <c r="A163" s="20" t="s">
        <v>25</v>
      </c>
      <c r="B163" s="26" t="str">
        <f>'Data ALL'!B173</f>
        <v>Nauru</v>
      </c>
    </row>
    <row r="164" spans="1:36" x14ac:dyDescent="0.2">
      <c r="A164" s="21" t="s">
        <v>26</v>
      </c>
      <c r="B164" s="26" t="str">
        <f>'Data ALL'!B174</f>
        <v>Nauru</v>
      </c>
      <c r="D164" s="12" t="s">
        <v>53</v>
      </c>
      <c r="F164" s="76">
        <f>F162/$U162*100</f>
        <v>69.101411961308642</v>
      </c>
      <c r="G164" s="77">
        <f>G162/$U162*100</f>
        <v>32.38237864736864</v>
      </c>
      <c r="H164" s="77">
        <f>H162/$U162*100</f>
        <v>5.103288261467041</v>
      </c>
      <c r="I164" s="77">
        <f>I162/$U162*100</f>
        <v>21.230189487790678</v>
      </c>
      <c r="J164" s="77">
        <f>J162/$U162*100</f>
        <v>10.385555564682285</v>
      </c>
      <c r="K164" s="77"/>
      <c r="L164" s="77">
        <f>L162/$U162*100</f>
        <v>28.935376174937726</v>
      </c>
      <c r="M164" s="77">
        <f>M162/$U162*100</f>
        <v>22.733344297059421</v>
      </c>
      <c r="N164" s="77">
        <f>N162/$U162*100</f>
        <v>6.2020318778783059</v>
      </c>
      <c r="O164" s="77"/>
      <c r="P164" s="77">
        <f>P162/$U162*100</f>
        <v>1.9632118637536242</v>
      </c>
      <c r="Q164" s="77">
        <f>Q162/$U162*100</f>
        <v>1.6635561026155827</v>
      </c>
      <c r="R164" s="77">
        <f>R162/$U162*100</f>
        <v>3.0654158698012669E-2</v>
      </c>
      <c r="S164" s="77">
        <f>S162/$U162*100</f>
        <v>0.14968806684633895</v>
      </c>
      <c r="T164" s="78">
        <f>T162/$U162*100</f>
        <v>0.11931353559369014</v>
      </c>
      <c r="U164" s="99">
        <f>F164+L164+P164</f>
        <v>100</v>
      </c>
    </row>
    <row r="165" spans="1:36" x14ac:dyDescent="0.2">
      <c r="A165" s="22" t="s">
        <v>34</v>
      </c>
      <c r="B165" s="26" t="str">
        <f>'Data ALL'!B175</f>
        <v>Nauru</v>
      </c>
      <c r="F165" s="2"/>
    </row>
    <row r="166" spans="1:36" x14ac:dyDescent="0.2">
      <c r="B166" s="26" t="str">
        <f>'Data ALL'!B177</f>
        <v>Nauru</v>
      </c>
    </row>
    <row r="168" spans="1:36" hidden="1" x14ac:dyDescent="0.2">
      <c r="A168" s="4"/>
      <c r="B168" s="97" t="str">
        <f>CONCATENATE('Data ALL'!B171,", ",'Data ALL'!AX171," (",'Data ALL'!AZ171,")")</f>
        <v>Nauru, 2021 (13e)</v>
      </c>
      <c r="D168" s="12" t="s">
        <v>17</v>
      </c>
      <c r="F168" s="13">
        <f>G168+H168+I168+J168</f>
        <v>1072</v>
      </c>
      <c r="G168" s="13">
        <f>'Data ALL'!E172</f>
        <v>923</v>
      </c>
      <c r="H168" s="13">
        <f>'Data ALL'!E173</f>
        <v>20</v>
      </c>
      <c r="I168" s="13">
        <f>'Data ALL'!E174</f>
        <v>74</v>
      </c>
      <c r="J168" s="13">
        <f>'Data ALL'!E175</f>
        <v>55</v>
      </c>
      <c r="K168" s="13"/>
      <c r="L168" s="13">
        <f>M168+N168</f>
        <v>1048</v>
      </c>
      <c r="M168" s="13">
        <f>'Data ALL'!F172</f>
        <v>1033</v>
      </c>
      <c r="N168" s="13">
        <f>'Data ALL'!F175</f>
        <v>15</v>
      </c>
      <c r="O168" s="13"/>
      <c r="P168" s="13">
        <f>'Data ALL'!G171</f>
        <v>15</v>
      </c>
      <c r="Q168" s="13">
        <f>'Data ALL'!G172</f>
        <v>0</v>
      </c>
      <c r="R168" s="13">
        <f>'Data ALL'!G173</f>
        <v>1</v>
      </c>
      <c r="S168" s="13">
        <f>'Data ALL'!G174</f>
        <v>14</v>
      </c>
      <c r="T168" s="13">
        <f>'Data ALL'!G175</f>
        <v>0</v>
      </c>
      <c r="U168" s="99">
        <f>F168+L168+P168</f>
        <v>2135</v>
      </c>
      <c r="V168" s="13"/>
      <c r="W168" s="13"/>
      <c r="X168" s="13"/>
      <c r="Y168" s="13"/>
      <c r="Z168" s="13"/>
      <c r="AA168" s="13"/>
      <c r="AB168" s="13"/>
      <c r="AC168" s="13"/>
      <c r="AD168" s="13"/>
      <c r="AE168" s="13"/>
      <c r="AF168" s="13"/>
      <c r="AG168" s="13"/>
      <c r="AH168" s="13"/>
      <c r="AI168" s="13"/>
      <c r="AJ168" s="13"/>
    </row>
    <row r="169" spans="1:36" hidden="1" x14ac:dyDescent="0.2">
      <c r="A169" s="20" t="s">
        <v>25</v>
      </c>
      <c r="B169" s="26" t="str">
        <f>'Data ALL'!B179</f>
        <v>Nauru</v>
      </c>
    </row>
    <row r="170" spans="1:36" hidden="1" x14ac:dyDescent="0.2">
      <c r="A170" s="21" t="s">
        <v>26</v>
      </c>
      <c r="B170" s="26" t="str">
        <f>'Data ALL'!B180</f>
        <v>Nauru</v>
      </c>
      <c r="D170" s="12" t="s">
        <v>53</v>
      </c>
      <c r="F170" s="76">
        <f>F168/$U168*100</f>
        <v>50.210772833723652</v>
      </c>
      <c r="G170" s="77">
        <f>G168/$U168*100</f>
        <v>43.231850117096023</v>
      </c>
      <c r="H170" s="77">
        <f>H168/$U168*100</f>
        <v>0.93676814988290402</v>
      </c>
      <c r="I170" s="77">
        <f>I168/$U168*100</f>
        <v>3.4660421545667446</v>
      </c>
      <c r="J170" s="77">
        <f>J168/$U168*100</f>
        <v>2.5761124121779861</v>
      </c>
      <c r="K170" s="77"/>
      <c r="L170" s="77">
        <f>L168/$U168*100</f>
        <v>49.086651053864166</v>
      </c>
      <c r="M170" s="77">
        <f>M168/$U168*100</f>
        <v>48.384074941451992</v>
      </c>
      <c r="N170" s="77">
        <f>N168/$U168*100</f>
        <v>0.70257611241217799</v>
      </c>
      <c r="O170" s="77"/>
      <c r="P170" s="77">
        <f>P168/$U168*100</f>
        <v>0.70257611241217799</v>
      </c>
      <c r="Q170" s="77">
        <f>Q168/$U168*100</f>
        <v>0</v>
      </c>
      <c r="R170" s="77">
        <f>R168/$U168*100</f>
        <v>4.6838407494145196E-2</v>
      </c>
      <c r="S170" s="77">
        <f>S168/$U168*100</f>
        <v>0.65573770491803274</v>
      </c>
      <c r="T170" s="78">
        <f>T168/$U168*100</f>
        <v>0</v>
      </c>
      <c r="U170" s="99">
        <f>F170+L170+P170</f>
        <v>100</v>
      </c>
    </row>
    <row r="171" spans="1:36" hidden="1" x14ac:dyDescent="0.2">
      <c r="A171" s="22" t="s">
        <v>34</v>
      </c>
      <c r="B171" s="26" t="str">
        <f>'Data ALL'!B181</f>
        <v>Nauru</v>
      </c>
      <c r="F171" s="2"/>
    </row>
    <row r="172" spans="1:36" hidden="1" x14ac:dyDescent="0.2">
      <c r="B172" s="26" t="e">
        <f>'Data ALL'!#REF!</f>
        <v>#REF!</v>
      </c>
    </row>
    <row r="173" spans="1:36" hidden="1" x14ac:dyDescent="0.2"/>
    <row r="174" spans="1:36" x14ac:dyDescent="0.2">
      <c r="A174" s="4"/>
      <c r="B174" s="97" t="str">
        <f>CONCATENATE('Data ALL'!B177,", ",'Data ALL'!AX177," (",'Data ALL'!AZ177,")")</f>
        <v>Nauru, 2021 (19e)</v>
      </c>
      <c r="D174" s="12" t="s">
        <v>17</v>
      </c>
      <c r="F174" s="13">
        <f>G174+H174+I174+J174</f>
        <v>1072</v>
      </c>
      <c r="G174" s="13">
        <f>'Data ALL'!E178</f>
        <v>923</v>
      </c>
      <c r="H174" s="13">
        <f>'Data ALL'!E179</f>
        <v>20</v>
      </c>
      <c r="I174" s="13">
        <f>'Data ALL'!E180</f>
        <v>74</v>
      </c>
      <c r="J174" s="13">
        <f>'Data ALL'!E181</f>
        <v>55</v>
      </c>
      <c r="K174" s="13"/>
      <c r="L174" s="13">
        <f>M174+N174</f>
        <v>1048</v>
      </c>
      <c r="M174" s="13">
        <f>'Data ALL'!F178</f>
        <v>1033</v>
      </c>
      <c r="N174" s="13">
        <f>'Data ALL'!F181</f>
        <v>15</v>
      </c>
      <c r="O174" s="13"/>
      <c r="P174" s="13">
        <f>'Data ALL'!G177</f>
        <v>4</v>
      </c>
      <c r="Q174" s="13">
        <f>'Data ALL'!G178</f>
        <v>0</v>
      </c>
      <c r="R174" s="13">
        <f>'Data ALL'!G179</f>
        <v>1</v>
      </c>
      <c r="S174" s="13">
        <f>'Data ALL'!G180</f>
        <v>3</v>
      </c>
      <c r="T174" s="13">
        <f>'Data ALL'!G181</f>
        <v>0</v>
      </c>
      <c r="U174" s="99">
        <f>F174+L174+P174</f>
        <v>2124</v>
      </c>
      <c r="V174" s="13"/>
      <c r="W174" s="13"/>
      <c r="X174" s="13"/>
      <c r="Y174" s="13"/>
      <c r="Z174" s="13"/>
      <c r="AA174" s="13"/>
      <c r="AB174" s="13"/>
      <c r="AC174" s="13"/>
      <c r="AD174" s="13"/>
      <c r="AE174" s="13"/>
      <c r="AF174" s="13"/>
      <c r="AG174" s="13"/>
      <c r="AH174" s="13"/>
      <c r="AI174" s="13"/>
      <c r="AJ174" s="13"/>
    </row>
    <row r="175" spans="1:36" x14ac:dyDescent="0.2">
      <c r="A175" s="20" t="s">
        <v>25</v>
      </c>
      <c r="B175" s="26" t="str">
        <f>'Data ALL'!B185</f>
        <v>Pakistan</v>
      </c>
    </row>
    <row r="176" spans="1:36" x14ac:dyDescent="0.2">
      <c r="A176" s="21" t="s">
        <v>26</v>
      </c>
      <c r="B176" s="26" t="str">
        <f>'Data ALL'!B186</f>
        <v>Pakistan</v>
      </c>
      <c r="D176" s="12" t="s">
        <v>53</v>
      </c>
      <c r="F176" s="76">
        <f>F174/$U174*100</f>
        <v>50.470809792843696</v>
      </c>
      <c r="G176" s="77">
        <f>G174/$U174*100</f>
        <v>43.455743879472692</v>
      </c>
      <c r="H176" s="77">
        <f>H174/$U174*100</f>
        <v>0.94161958568738224</v>
      </c>
      <c r="I176" s="77">
        <f>I174/$U174*100</f>
        <v>3.4839924670433149</v>
      </c>
      <c r="J176" s="77">
        <f>J174/$U174*100</f>
        <v>2.5894538606403015</v>
      </c>
      <c r="K176" s="77"/>
      <c r="L176" s="77">
        <f>L174/$U174*100</f>
        <v>49.34086629001883</v>
      </c>
      <c r="M176" s="77">
        <f>M174/$U174*100</f>
        <v>48.634651600753301</v>
      </c>
      <c r="N176" s="77">
        <f>N174/$U174*100</f>
        <v>0.70621468926553677</v>
      </c>
      <c r="O176" s="77"/>
      <c r="P176" s="77">
        <f>P174/$U174*100</f>
        <v>0.18832391713747645</v>
      </c>
      <c r="Q176" s="77">
        <f>Q174/$U174*100</f>
        <v>0</v>
      </c>
      <c r="R176" s="77">
        <f>R174/$U174*100</f>
        <v>4.7080979284369114E-2</v>
      </c>
      <c r="S176" s="77">
        <f>S174/$U174*100</f>
        <v>0.14124293785310735</v>
      </c>
      <c r="T176" s="78">
        <f>T174/$U174*100</f>
        <v>0</v>
      </c>
      <c r="U176" s="99">
        <f>F176+L176+P176</f>
        <v>100.00000000000001</v>
      </c>
    </row>
    <row r="177" spans="1:36" x14ac:dyDescent="0.2">
      <c r="A177" s="22" t="s">
        <v>34</v>
      </c>
      <c r="B177" s="26" t="str">
        <f>'Data ALL'!B187</f>
        <v>Pakistan</v>
      </c>
      <c r="F177" s="2"/>
    </row>
    <row r="178" spans="1:36" x14ac:dyDescent="0.2">
      <c r="B178" s="26" t="str">
        <f>'Data ALL'!B189</f>
        <v>Sri Lanka</v>
      </c>
    </row>
    <row r="180" spans="1:36" x14ac:dyDescent="0.2">
      <c r="A180" s="4"/>
      <c r="B180" s="97" t="str">
        <f>CONCATENATE('Data ALL'!B183,", ",'Data ALL'!AX183," (",'Data ALL'!AZ183,")")</f>
        <v>Pakistan, 2021 (13e)</v>
      </c>
      <c r="D180" s="12" t="s">
        <v>17</v>
      </c>
      <c r="F180" s="13">
        <f>G180+H180+I180+J180</f>
        <v>43058505</v>
      </c>
      <c r="G180" s="13">
        <f>'Data ALL'!E184</f>
        <v>12047417</v>
      </c>
      <c r="H180" s="13">
        <f>'Data ALL'!E185</f>
        <v>242609</v>
      </c>
      <c r="I180" s="13">
        <f>'Data ALL'!E186</f>
        <v>19342662</v>
      </c>
      <c r="J180" s="13">
        <f>'Data ALL'!E187</f>
        <v>11425817</v>
      </c>
      <c r="K180" s="13"/>
      <c r="L180" s="13">
        <f>M180+N180</f>
        <v>7391118</v>
      </c>
      <c r="M180" s="13">
        <f>'Data ALL'!F184</f>
        <v>6641890</v>
      </c>
      <c r="N180" s="13">
        <f>'Data ALL'!F187</f>
        <v>749228</v>
      </c>
      <c r="O180" s="13"/>
      <c r="P180" s="13">
        <f>'Data ALL'!G183</f>
        <v>1501508</v>
      </c>
      <c r="Q180" s="13">
        <f>'Data ALL'!G184</f>
        <v>710443</v>
      </c>
      <c r="R180" s="13">
        <f>'Data ALL'!G185</f>
        <v>0</v>
      </c>
      <c r="S180" s="13">
        <f>'Data ALL'!G186</f>
        <v>431629</v>
      </c>
      <c r="T180" s="13">
        <f>'Data ALL'!G187</f>
        <v>359436</v>
      </c>
      <c r="U180" s="99">
        <f>F180+L180+P180</f>
        <v>51951131</v>
      </c>
      <c r="V180" s="13"/>
      <c r="W180" s="13"/>
      <c r="X180" s="13"/>
      <c r="Y180" s="13"/>
      <c r="Z180" s="13"/>
      <c r="AA180" s="13"/>
      <c r="AB180" s="13"/>
      <c r="AC180" s="13"/>
      <c r="AD180" s="13"/>
      <c r="AE180" s="13"/>
      <c r="AF180" s="13"/>
      <c r="AG180" s="13"/>
      <c r="AH180" s="13"/>
      <c r="AI180" s="13"/>
      <c r="AJ180" s="13"/>
    </row>
    <row r="181" spans="1:36" x14ac:dyDescent="0.2">
      <c r="A181" s="20" t="s">
        <v>25</v>
      </c>
      <c r="B181" s="26" t="str">
        <f>'Data ALL'!B191</f>
        <v>Sri Lanka</v>
      </c>
    </row>
    <row r="182" spans="1:36" x14ac:dyDescent="0.2">
      <c r="A182" s="21" t="s">
        <v>26</v>
      </c>
      <c r="B182" s="26" t="str">
        <f>'Data ALL'!B192</f>
        <v>Sri Lanka</v>
      </c>
      <c r="D182" s="12" t="s">
        <v>53</v>
      </c>
      <c r="F182" s="76">
        <f>F180/$U180*100</f>
        <v>82.882709521761896</v>
      </c>
      <c r="G182" s="77">
        <f>G180/$U180*100</f>
        <v>23.189903218853889</v>
      </c>
      <c r="H182" s="77">
        <f>H180/$U180*100</f>
        <v>0.46699464541012597</v>
      </c>
      <c r="I182" s="77">
        <f>I180/$U180*100</f>
        <v>37.232417519456888</v>
      </c>
      <c r="J182" s="77">
        <f>J180/$U180*100</f>
        <v>21.993394138040998</v>
      </c>
      <c r="K182" s="77"/>
      <c r="L182" s="77">
        <f>L180/$U180*100</f>
        <v>14.227058887322395</v>
      </c>
      <c r="M182" s="77">
        <f>M180/$U180*100</f>
        <v>12.784880467761134</v>
      </c>
      <c r="N182" s="77">
        <f>N180/$U180*100</f>
        <v>1.4421784195612604</v>
      </c>
      <c r="O182" s="77"/>
      <c r="P182" s="77">
        <f>P180/$U180*100</f>
        <v>2.8902315909157013</v>
      </c>
      <c r="Q182" s="77">
        <f>Q180/$U180*100</f>
        <v>1.3675217195945166</v>
      </c>
      <c r="R182" s="77">
        <f>R180/$U180*100</f>
        <v>0</v>
      </c>
      <c r="S182" s="77">
        <f>S180/$U180*100</f>
        <v>0.83083657986194759</v>
      </c>
      <c r="T182" s="78">
        <f>T180/$U180*100</f>
        <v>0.69187329145923693</v>
      </c>
      <c r="U182" s="99">
        <f>F182+L182+P182</f>
        <v>100</v>
      </c>
    </row>
    <row r="183" spans="1:36" x14ac:dyDescent="0.2">
      <c r="A183" s="22" t="s">
        <v>34</v>
      </c>
      <c r="B183" s="26" t="str">
        <f>'Data ALL'!B193</f>
        <v>Sri Lanka</v>
      </c>
      <c r="F183" s="2"/>
    </row>
    <row r="184" spans="1:36" x14ac:dyDescent="0.2">
      <c r="B184" s="26" t="str">
        <f>'Data ALL'!B195</f>
        <v>Thailand</v>
      </c>
    </row>
    <row r="186" spans="1:36" x14ac:dyDescent="0.2">
      <c r="A186" s="4"/>
      <c r="B186" s="97" t="str">
        <f>CONCATENATE('Data ALL'!B189,", ",'Data ALL'!AX189," (",'Data ALL'!AZ189,")")</f>
        <v>Sri Lanka, 2022 (13e)</v>
      </c>
      <c r="D186" s="12" t="s">
        <v>17</v>
      </c>
      <c r="F186" s="13">
        <f>G186+H186+I186+J186</f>
        <v>4216931</v>
      </c>
      <c r="G186" s="13">
        <f>'Data ALL'!E190</f>
        <v>1495428</v>
      </c>
      <c r="H186" s="13">
        <f>'Data ALL'!E191</f>
        <v>114856</v>
      </c>
      <c r="I186" s="13">
        <f>'Data ALL'!E192</f>
        <v>2229086</v>
      </c>
      <c r="J186" s="13">
        <f>'Data ALL'!E193</f>
        <v>377561</v>
      </c>
      <c r="K186" s="13"/>
      <c r="L186" s="13">
        <f>M186+N186</f>
        <v>666352</v>
      </c>
      <c r="M186" s="13">
        <f>'Data ALL'!F190</f>
        <v>613871</v>
      </c>
      <c r="N186" s="13">
        <f>'Data ALL'!F193</f>
        <v>52481</v>
      </c>
      <c r="O186" s="13"/>
      <c r="P186" s="13">
        <f>'Data ALL'!G189</f>
        <v>578789</v>
      </c>
      <c r="Q186" s="13">
        <f>'Data ALL'!G190</f>
        <v>264508</v>
      </c>
      <c r="R186" s="13">
        <f>'Data ALL'!G191</f>
        <v>4731</v>
      </c>
      <c r="S186" s="13">
        <f>'Data ALL'!G192</f>
        <v>257517</v>
      </c>
      <c r="T186" s="13">
        <f>'Data ALL'!G193</f>
        <v>52033</v>
      </c>
      <c r="U186" s="99">
        <f>F186+L186+P186</f>
        <v>5462072</v>
      </c>
      <c r="V186" s="13"/>
      <c r="W186" s="13"/>
      <c r="X186" s="13"/>
      <c r="Y186" s="13"/>
      <c r="Z186" s="13"/>
      <c r="AA186" s="13"/>
      <c r="AB186" s="13"/>
      <c r="AC186" s="13"/>
      <c r="AD186" s="13"/>
      <c r="AE186" s="13"/>
      <c r="AF186" s="13"/>
      <c r="AG186" s="13"/>
      <c r="AH186" s="13"/>
      <c r="AI186" s="13"/>
      <c r="AJ186" s="13"/>
    </row>
    <row r="187" spans="1:36" x14ac:dyDescent="0.2">
      <c r="A187" s="20" t="s">
        <v>25</v>
      </c>
      <c r="B187" s="26" t="e">
        <f>'Data ALL'!#REF!</f>
        <v>#REF!</v>
      </c>
    </row>
    <row r="188" spans="1:36" x14ac:dyDescent="0.2">
      <c r="A188" s="21" t="s">
        <v>26</v>
      </c>
      <c r="B188" s="26" t="e">
        <f>'Data ALL'!#REF!</f>
        <v>#REF!</v>
      </c>
      <c r="D188" s="12" t="s">
        <v>53</v>
      </c>
      <c r="F188" s="76">
        <f>F186/$U186*100</f>
        <v>77.203870619061775</v>
      </c>
      <c r="G188" s="77">
        <f>G186/$U186*100</f>
        <v>27.378401456443633</v>
      </c>
      <c r="H188" s="77">
        <f>H186/$U186*100</f>
        <v>2.102791761075284</v>
      </c>
      <c r="I188" s="77">
        <f>I186/$U186*100</f>
        <v>40.810263943792755</v>
      </c>
      <c r="J188" s="77">
        <f>J186/$U186*100</f>
        <v>6.9124134577501</v>
      </c>
      <c r="K188" s="77"/>
      <c r="L188" s="77">
        <f>L186/$U186*100</f>
        <v>12.199619485059882</v>
      </c>
      <c r="M188" s="77">
        <f>M186/$U186*100</f>
        <v>11.238793629963135</v>
      </c>
      <c r="N188" s="77">
        <f>N186/$U186*100</f>
        <v>0.96082585509674712</v>
      </c>
      <c r="O188" s="77"/>
      <c r="P188" s="77">
        <f>P186/$U186*100</f>
        <v>10.596509895878341</v>
      </c>
      <c r="Q188" s="77">
        <f>Q186/$U186*100</f>
        <v>4.8426311480332007</v>
      </c>
      <c r="R188" s="77">
        <f>R186/$U186*100</f>
        <v>8.6615482183317979E-2</v>
      </c>
      <c r="S188" s="77">
        <f>S186/$U186*100</f>
        <v>4.7146394262104199</v>
      </c>
      <c r="T188" s="78">
        <f>T186/$U186*100</f>
        <v>0.95262383945140228</v>
      </c>
      <c r="U188" s="99">
        <f>F188+L188+P188</f>
        <v>100</v>
      </c>
    </row>
    <row r="189" spans="1:36" x14ac:dyDescent="0.2">
      <c r="A189" s="22" t="s">
        <v>34</v>
      </c>
      <c r="B189" s="26" t="e">
        <f>'Data ALL'!#REF!</f>
        <v>#REF!</v>
      </c>
      <c r="F189" s="2"/>
    </row>
    <row r="190" spans="1:36" x14ac:dyDescent="0.2">
      <c r="B190" s="26" t="e">
        <f>'Data ALL'!#REF!</f>
        <v>#REF!</v>
      </c>
    </row>
    <row r="192" spans="1:36" x14ac:dyDescent="0.2">
      <c r="A192" s="4"/>
      <c r="B192" s="97" t="str">
        <f>CONCATENATE('Data ALL'!B195,", ",'Data ALL'!AX195," (",'Data ALL'!AZ195,")")</f>
        <v>Thailand, 2018 (13e)</v>
      </c>
      <c r="D192" s="12" t="s">
        <v>17</v>
      </c>
      <c r="F192" s="13">
        <f>G192+H192+I192+J192</f>
        <v>15962738</v>
      </c>
      <c r="G192" s="13">
        <f>'Data ALL'!E196</f>
        <v>3238346</v>
      </c>
      <c r="H192" s="13">
        <f>'Data ALL'!E197</f>
        <v>333195</v>
      </c>
      <c r="I192" s="13">
        <f>'Data ALL'!E198</f>
        <v>8167428</v>
      </c>
      <c r="J192" s="13">
        <f>'Data ALL'!E199</f>
        <v>4223769</v>
      </c>
      <c r="K192" s="13"/>
      <c r="L192" s="13">
        <f>M192+N192</f>
        <v>6796711</v>
      </c>
      <c r="M192" s="13">
        <f>'Data ALL'!F196</f>
        <v>4962731</v>
      </c>
      <c r="N192" s="13">
        <f>'Data ALL'!F199</f>
        <v>1833980</v>
      </c>
      <c r="O192" s="13"/>
      <c r="P192" s="13">
        <f>'Data ALL'!G195</f>
        <v>2129515</v>
      </c>
      <c r="Q192" s="13">
        <f>'Data ALL'!G196</f>
        <v>148619</v>
      </c>
      <c r="R192" s="13">
        <f>'Data ALL'!G197</f>
        <v>3228</v>
      </c>
      <c r="S192" s="13">
        <f>'Data ALL'!G198</f>
        <v>1118951</v>
      </c>
      <c r="T192" s="13">
        <f>'Data ALL'!G199</f>
        <v>858718</v>
      </c>
      <c r="U192" s="99">
        <f>F192+L192+P192</f>
        <v>24888964</v>
      </c>
      <c r="V192" s="13"/>
      <c r="W192" s="13"/>
      <c r="X192" s="13"/>
      <c r="Y192" s="13"/>
    </row>
    <row r="193" spans="1:25" x14ac:dyDescent="0.2">
      <c r="A193" s="20" t="s">
        <v>25</v>
      </c>
      <c r="B193" s="26" t="str">
        <f>'Data ALL'!B203</f>
        <v>Timor Leste</v>
      </c>
    </row>
    <row r="194" spans="1:25" x14ac:dyDescent="0.2">
      <c r="A194" s="21" t="s">
        <v>26</v>
      </c>
      <c r="B194" s="26" t="str">
        <f>'Data ALL'!B204</f>
        <v>Timor Leste</v>
      </c>
      <c r="D194" s="12" t="s">
        <v>53</v>
      </c>
      <c r="F194" s="76">
        <f>F192/$U192*100</f>
        <v>64.135807340152851</v>
      </c>
      <c r="G194" s="77">
        <f>G192/$U192*100</f>
        <v>13.011172341283469</v>
      </c>
      <c r="H194" s="77">
        <f>H192/$U192*100</f>
        <v>1.3387258706308547</v>
      </c>
      <c r="I194" s="77">
        <f>I192/$U192*100</f>
        <v>32.815459896201382</v>
      </c>
      <c r="J194" s="77">
        <f>J192/$U192*100</f>
        <v>16.970449232037137</v>
      </c>
      <c r="K194" s="77"/>
      <c r="L194" s="77">
        <f>L192/$U192*100</f>
        <v>27.308131427246231</v>
      </c>
      <c r="M194" s="77">
        <f>M192/$U192*100</f>
        <v>19.939484021914293</v>
      </c>
      <c r="N194" s="77">
        <f>N192/$U192*100</f>
        <v>7.368647405331938</v>
      </c>
      <c r="O194" s="77"/>
      <c r="P194" s="77">
        <f>P192/$U192*100</f>
        <v>8.5560612326009231</v>
      </c>
      <c r="Q194" s="77">
        <f>Q192/$U192*100</f>
        <v>0.59712810866695776</v>
      </c>
      <c r="R194" s="77">
        <f>R192/$U192*100</f>
        <v>1.2969603716731639E-2</v>
      </c>
      <c r="S194" s="77">
        <f>S192/$U192*100</f>
        <v>4.4957717002604047</v>
      </c>
      <c r="T194" s="78">
        <f>T192/$U192*100</f>
        <v>3.4501958378018465</v>
      </c>
      <c r="U194" s="99">
        <f>F194+L194+P194</f>
        <v>100.00000000000001</v>
      </c>
    </row>
    <row r="195" spans="1:25" x14ac:dyDescent="0.2">
      <c r="A195" s="22" t="s">
        <v>34</v>
      </c>
      <c r="B195" s="26" t="str">
        <f>'Data ALL'!B205</f>
        <v>Timor Leste</v>
      </c>
    </row>
    <row r="196" spans="1:25" x14ac:dyDescent="0.2">
      <c r="B196" s="26" t="str">
        <f>'Data ALL'!B207</f>
        <v>Timor Leste</v>
      </c>
    </row>
    <row r="198" spans="1:25" hidden="1" x14ac:dyDescent="0.2">
      <c r="A198" s="4"/>
      <c r="B198" s="97" t="str">
        <f>CONCATENATE('Data ALL'!B201,", ",'Data ALL'!AX201," (",'Data ALL'!AZ201,")")</f>
        <v>Timor Leste, 2021 (13e)</v>
      </c>
      <c r="D198" s="12" t="s">
        <v>17</v>
      </c>
      <c r="F198" s="13">
        <f>G198+H198+I198+J198</f>
        <v>88288</v>
      </c>
      <c r="G198" s="13">
        <f>'Data ALL'!E202</f>
        <v>15263</v>
      </c>
      <c r="H198" s="13">
        <f>'Data ALL'!E203</f>
        <v>825</v>
      </c>
      <c r="I198" s="13">
        <f>'Data ALL'!E204</f>
        <v>52705</v>
      </c>
      <c r="J198" s="13">
        <f>'Data ALL'!E205</f>
        <v>19495</v>
      </c>
      <c r="K198" s="13"/>
      <c r="L198" s="13">
        <f>M198+N198</f>
        <v>49202</v>
      </c>
      <c r="M198" s="13">
        <f>'Data ALL'!F202</f>
        <v>48584</v>
      </c>
      <c r="N198" s="13">
        <f>'Data ALL'!F205</f>
        <v>618</v>
      </c>
      <c r="O198" s="13"/>
      <c r="P198" s="13">
        <f>'Data ALL'!G201</f>
        <v>83049</v>
      </c>
      <c r="Q198" s="13">
        <f>'Data ALL'!G202</f>
        <v>2725</v>
      </c>
      <c r="R198" s="13">
        <f>'Data ALL'!G203</f>
        <v>779</v>
      </c>
      <c r="S198" s="13">
        <f>'Data ALL'!G204</f>
        <v>63873</v>
      </c>
      <c r="T198" s="13">
        <f>'Data ALL'!G205</f>
        <v>15672</v>
      </c>
      <c r="U198" s="99">
        <f>F198+L198+P198</f>
        <v>220539</v>
      </c>
      <c r="V198" s="13"/>
      <c r="W198" s="13"/>
      <c r="X198" s="13"/>
      <c r="Y198" s="13"/>
    </row>
    <row r="199" spans="1:25" hidden="1" x14ac:dyDescent="0.2">
      <c r="A199" s="20" t="s">
        <v>25</v>
      </c>
      <c r="B199" s="26" t="str">
        <f>'Data ALL'!B209</f>
        <v>Timor Leste</v>
      </c>
    </row>
    <row r="200" spans="1:25" hidden="1" x14ac:dyDescent="0.2">
      <c r="A200" s="21" t="s">
        <v>26</v>
      </c>
      <c r="B200" s="26" t="str">
        <f>'Data ALL'!B210</f>
        <v>Timor Leste</v>
      </c>
      <c r="D200" s="12" t="s">
        <v>53</v>
      </c>
      <c r="F200" s="76">
        <f>F198/$U198*100</f>
        <v>40.032828660690399</v>
      </c>
      <c r="G200" s="77">
        <f>G198/$U198*100</f>
        <v>6.920771382839316</v>
      </c>
      <c r="H200" s="77">
        <f>H198/$U198*100</f>
        <v>0.37408349543618136</v>
      </c>
      <c r="I200" s="77">
        <f>I198/$U198*100</f>
        <v>23.898267426622954</v>
      </c>
      <c r="J200" s="77">
        <f>J198/$U198*100</f>
        <v>8.8397063557919466</v>
      </c>
      <c r="K200" s="77"/>
      <c r="L200" s="77">
        <f>L198/$U198*100</f>
        <v>22.309886233273936</v>
      </c>
      <c r="M200" s="77">
        <f>M198/$U198*100</f>
        <v>22.02966368760174</v>
      </c>
      <c r="N200" s="77">
        <f>N198/$U198*100</f>
        <v>0.28022254567219407</v>
      </c>
      <c r="O200" s="77"/>
      <c r="P200" s="77">
        <f>P198/$U198*100</f>
        <v>37.657285106035665</v>
      </c>
      <c r="Q200" s="77">
        <f>Q198/$U198*100</f>
        <v>1.2356091212892051</v>
      </c>
      <c r="R200" s="77">
        <f>R198/$U198*100</f>
        <v>0.35322550659973972</v>
      </c>
      <c r="S200" s="77">
        <f>S198/$U198*100</f>
        <v>28.962224368479045</v>
      </c>
      <c r="T200" s="78">
        <f>T198/$U198*100</f>
        <v>7.106226109667678</v>
      </c>
      <c r="U200" s="99">
        <f>F200+L200+P200</f>
        <v>100</v>
      </c>
    </row>
    <row r="201" spans="1:25" hidden="1" x14ac:dyDescent="0.2">
      <c r="A201" s="22" t="s">
        <v>34</v>
      </c>
      <c r="B201" s="26" t="str">
        <f>'Data ALL'!B211</f>
        <v>Timor Leste</v>
      </c>
    </row>
    <row r="202" spans="1:25" hidden="1" x14ac:dyDescent="0.2">
      <c r="B202" s="26" t="str">
        <f>'Data ALL'!B213</f>
        <v>Tonga</v>
      </c>
    </row>
    <row r="203" spans="1:25" hidden="1" x14ac:dyDescent="0.2"/>
    <row r="204" spans="1:25" x14ac:dyDescent="0.2">
      <c r="A204" s="4"/>
      <c r="B204" s="97" t="str">
        <f>CONCATENATE('Data ALL'!B207,", ",'Data ALL'!AX207," (",'Data ALL'!AZ207,")")</f>
        <v>Timor Leste, 2021 (19e)</v>
      </c>
      <c r="D204" s="12" t="s">
        <v>17</v>
      </c>
      <c r="F204" s="13">
        <f>G204+H204+I204+J204</f>
        <v>89367</v>
      </c>
      <c r="G204" s="13">
        <f>'Data ALL'!E208</f>
        <v>15264</v>
      </c>
      <c r="H204" s="13">
        <f>'Data ALL'!E209</f>
        <v>825</v>
      </c>
      <c r="I204" s="13">
        <f>'Data ALL'!E210</f>
        <v>53442</v>
      </c>
      <c r="J204" s="13">
        <f>'Data ALL'!E211</f>
        <v>19836</v>
      </c>
      <c r="K204" s="13"/>
      <c r="L204" s="13">
        <f>M204+N204</f>
        <v>49229</v>
      </c>
      <c r="M204" s="13">
        <f>'Data ALL'!F208</f>
        <v>48584</v>
      </c>
      <c r="N204" s="13">
        <f>'Data ALL'!F211</f>
        <v>645</v>
      </c>
      <c r="O204" s="13"/>
      <c r="P204" s="13">
        <f>'Data ALL'!G207</f>
        <v>42579</v>
      </c>
      <c r="Q204" s="13">
        <f>'Data ALL'!G208</f>
        <v>2724</v>
      </c>
      <c r="R204" s="13">
        <f>'Data ALL'!G209</f>
        <v>779</v>
      </c>
      <c r="S204" s="13">
        <f>'Data ALL'!G210</f>
        <v>23771</v>
      </c>
      <c r="T204" s="13">
        <f>'Data ALL'!G211</f>
        <v>15306</v>
      </c>
      <c r="U204" s="99">
        <f>F204+L204+P204</f>
        <v>181175</v>
      </c>
      <c r="V204" s="13"/>
      <c r="W204" s="13"/>
      <c r="X204" s="13"/>
      <c r="Y204" s="13"/>
    </row>
    <row r="205" spans="1:25" x14ac:dyDescent="0.2">
      <c r="A205" s="20" t="s">
        <v>25</v>
      </c>
      <c r="B205" s="26" t="str">
        <f>'Data ALL'!B215</f>
        <v>Tonga</v>
      </c>
    </row>
    <row r="206" spans="1:25" x14ac:dyDescent="0.2">
      <c r="A206" s="21" t="s">
        <v>26</v>
      </c>
      <c r="B206" s="26" t="str">
        <f>'Data ALL'!B216</f>
        <v>Tonga</v>
      </c>
      <c r="D206" s="12" t="s">
        <v>53</v>
      </c>
      <c r="F206" s="76">
        <f>F204/$U204*100</f>
        <v>49.326341934593628</v>
      </c>
      <c r="G206" s="77">
        <f>G204/$U204*100</f>
        <v>8.4250034497033255</v>
      </c>
      <c r="H206" s="77">
        <f>H204/$U204*100</f>
        <v>0.45536083896784879</v>
      </c>
      <c r="I206" s="77">
        <f>I204/$U204*100</f>
        <v>29.497447219539119</v>
      </c>
      <c r="J206" s="77">
        <f>J204/$U204*100</f>
        <v>10.94853042638333</v>
      </c>
      <c r="K206" s="77"/>
      <c r="L206" s="77">
        <f>L204/$U204*100</f>
        <v>27.172071201876641</v>
      </c>
      <c r="M206" s="77">
        <f>M204/$U204*100</f>
        <v>26.816061818683597</v>
      </c>
      <c r="N206" s="77">
        <f>N204/$U204*100</f>
        <v>0.35600938319304543</v>
      </c>
      <c r="O206" s="77"/>
      <c r="P206" s="77">
        <f>P204/$U204*100</f>
        <v>23.501586863529734</v>
      </c>
      <c r="Q206" s="77">
        <f>Q204/$U204*100</f>
        <v>1.5035186973920243</v>
      </c>
      <c r="R206" s="77">
        <f>R204/$U204*100</f>
        <v>0.42997102249206565</v>
      </c>
      <c r="S206" s="77">
        <f>S204/$U204*100</f>
        <v>13.12046364012695</v>
      </c>
      <c r="T206" s="78">
        <f>T204/$U204*100</f>
        <v>8.4481854560507799</v>
      </c>
      <c r="U206" s="99">
        <f>F206+L206+P206</f>
        <v>100.00000000000001</v>
      </c>
    </row>
    <row r="207" spans="1:25" x14ac:dyDescent="0.2">
      <c r="A207" s="22" t="s">
        <v>34</v>
      </c>
      <c r="B207" s="26" t="str">
        <f>'Data ALL'!B217</f>
        <v>Tonga</v>
      </c>
    </row>
    <row r="208" spans="1:25" x14ac:dyDescent="0.2">
      <c r="B208" s="26" t="e">
        <f>'Data ALL'!#REF!</f>
        <v>#REF!</v>
      </c>
    </row>
    <row r="210" spans="1:36" hidden="1" x14ac:dyDescent="0.2">
      <c r="A210" s="4"/>
      <c r="B210" s="97" t="str">
        <f>CONCATENATE('Data ALL'!B213,", ",'Data ALL'!AX213," (",'Data ALL'!AZ213,")")</f>
        <v>Tonga, 2018 (13e)</v>
      </c>
      <c r="D210" s="12" t="s">
        <v>17</v>
      </c>
      <c r="F210" s="13">
        <f>G210+H210+I210+J210</f>
        <v>17982</v>
      </c>
      <c r="G210" s="13">
        <f>'Data ALL'!E214</f>
        <v>4948</v>
      </c>
      <c r="H210" s="13">
        <f>'Data ALL'!E215</f>
        <v>2680</v>
      </c>
      <c r="I210" s="13">
        <f>'Data ALL'!E216</f>
        <v>9414</v>
      </c>
      <c r="J210" s="13">
        <f>'Data ALL'!E217</f>
        <v>940</v>
      </c>
      <c r="K210" s="13"/>
      <c r="L210" s="13">
        <f>M210+N210</f>
        <v>5029</v>
      </c>
      <c r="M210" s="13">
        <f>'Data ALL'!F214</f>
        <v>4816</v>
      </c>
      <c r="N210" s="13">
        <f>'Data ALL'!F217</f>
        <v>213</v>
      </c>
      <c r="O210" s="13"/>
      <c r="P210" s="13">
        <f>'Data ALL'!G213</f>
        <v>3878</v>
      </c>
      <c r="Q210" s="13">
        <f>'Data ALL'!G214</f>
        <v>791</v>
      </c>
      <c r="R210" s="13">
        <f>'Data ALL'!G215</f>
        <v>1262</v>
      </c>
      <c r="S210" s="13">
        <f>'Data ALL'!G216</f>
        <v>1473</v>
      </c>
      <c r="T210" s="13">
        <f>'Data ALL'!G217</f>
        <v>351</v>
      </c>
      <c r="U210" s="99">
        <f>F210+L210+P210</f>
        <v>26889</v>
      </c>
      <c r="V210" s="13"/>
      <c r="W210" s="13"/>
      <c r="X210" s="13"/>
      <c r="Y210" s="13"/>
      <c r="Z210" s="13"/>
      <c r="AA210" s="13"/>
      <c r="AB210" s="13"/>
      <c r="AC210" s="13"/>
      <c r="AD210" s="13"/>
      <c r="AE210" s="13"/>
      <c r="AF210" s="13"/>
      <c r="AG210" s="13"/>
      <c r="AH210" s="13"/>
      <c r="AI210" s="13"/>
      <c r="AJ210" s="13"/>
    </row>
    <row r="211" spans="1:36" hidden="1" x14ac:dyDescent="0.2">
      <c r="A211" s="20" t="s">
        <v>25</v>
      </c>
      <c r="B211" s="26" t="str">
        <f>'Data ALL'!B221</f>
        <v>Tonga</v>
      </c>
    </row>
    <row r="212" spans="1:36" hidden="1" x14ac:dyDescent="0.2">
      <c r="A212" s="21" t="s">
        <v>26</v>
      </c>
      <c r="B212" s="26" t="str">
        <f>'Data ALL'!B222</f>
        <v>Tonga</v>
      </c>
      <c r="D212" s="12" t="s">
        <v>53</v>
      </c>
      <c r="F212" s="76">
        <f>F210/$U210*100</f>
        <v>66.874930268883176</v>
      </c>
      <c r="G212" s="77">
        <f>G210/$U210*100</f>
        <v>18.40157685298821</v>
      </c>
      <c r="H212" s="77">
        <f>H210/$U210*100</f>
        <v>9.9669009632191603</v>
      </c>
      <c r="I212" s="77">
        <f>I210/$U210*100</f>
        <v>35.010599129755661</v>
      </c>
      <c r="J212" s="77">
        <f>J210/$U210*100</f>
        <v>3.4958533229201532</v>
      </c>
      <c r="K212" s="77"/>
      <c r="L212" s="77">
        <f>L210/$U210*100</f>
        <v>18.702815277622818</v>
      </c>
      <c r="M212" s="77">
        <f>M210/$U210*100</f>
        <v>17.910669790620702</v>
      </c>
      <c r="N212" s="77">
        <f>N210/$U210*100</f>
        <v>0.79214548700211984</v>
      </c>
      <c r="O212" s="77"/>
      <c r="P212" s="77">
        <f>P210/$U210*100</f>
        <v>14.422254453493993</v>
      </c>
      <c r="Q212" s="77">
        <f>Q210/$U210*100</f>
        <v>2.9417233813083419</v>
      </c>
      <c r="R212" s="77">
        <f>R210/$U210*100</f>
        <v>4.6933690356651416</v>
      </c>
      <c r="S212" s="77">
        <f>S210/$U210*100</f>
        <v>5.4780765368738145</v>
      </c>
      <c r="T212" s="78">
        <f>T210/$U210*100</f>
        <v>1.3053665067499722</v>
      </c>
      <c r="U212" s="99">
        <f>F212+L212+P212</f>
        <v>99.999999999999986</v>
      </c>
    </row>
    <row r="213" spans="1:36" hidden="1" x14ac:dyDescent="0.2">
      <c r="A213" s="22" t="s">
        <v>34</v>
      </c>
      <c r="B213" s="26" t="str">
        <f>'Data ALL'!B223</f>
        <v>Tonga</v>
      </c>
      <c r="F213" s="2"/>
    </row>
    <row r="214" spans="1:36" hidden="1" x14ac:dyDescent="0.2">
      <c r="B214" s="26" t="str">
        <f>'Data ALL'!B225</f>
        <v>Tuvalu</v>
      </c>
    </row>
    <row r="215" spans="1:36" hidden="1" x14ac:dyDescent="0.2"/>
    <row r="216" spans="1:36" x14ac:dyDescent="0.2">
      <c r="A216" s="4"/>
      <c r="B216" s="97" t="str">
        <f>CONCATENATE('Data ALL'!B219,", ",'Data ALL'!AX219," (",'Data ALL'!AZ219,")")</f>
        <v>Tonga, 2018 (19e)</v>
      </c>
      <c r="D216" s="12" t="s">
        <v>17</v>
      </c>
      <c r="F216" s="13">
        <f>G216+H216+I216+J216</f>
        <v>11962</v>
      </c>
      <c r="G216" s="13">
        <f>'Data ALL'!E220</f>
        <v>4913</v>
      </c>
      <c r="H216" s="13">
        <f>'Data ALL'!E221</f>
        <v>2284</v>
      </c>
      <c r="I216" s="13">
        <f>'Data ALL'!E222</f>
        <v>3964</v>
      </c>
      <c r="J216" s="13">
        <f>'Data ALL'!E223</f>
        <v>801</v>
      </c>
      <c r="K216" s="13"/>
      <c r="L216" s="13">
        <f>M216+N216</f>
        <v>4960</v>
      </c>
      <c r="M216" s="13">
        <f>'Data ALL'!F220</f>
        <v>4756</v>
      </c>
      <c r="N216" s="13">
        <f>'Data ALL'!F223</f>
        <v>204</v>
      </c>
      <c r="O216" s="13"/>
      <c r="P216" s="13">
        <f>'Data ALL'!G219</f>
        <v>3223</v>
      </c>
      <c r="Q216" s="13">
        <f>'Data ALL'!G220</f>
        <v>735</v>
      </c>
      <c r="R216" s="13">
        <f>'Data ALL'!G221</f>
        <v>1010</v>
      </c>
      <c r="S216" s="13">
        <f>'Data ALL'!G222</f>
        <v>1263</v>
      </c>
      <c r="T216" s="13">
        <f>'Data ALL'!G223</f>
        <v>216</v>
      </c>
      <c r="U216" s="99">
        <f>F216+L216+P216</f>
        <v>20145</v>
      </c>
      <c r="V216" s="13"/>
      <c r="W216" s="13"/>
      <c r="X216" s="13"/>
      <c r="Y216" s="13"/>
      <c r="Z216" s="13"/>
      <c r="AA216" s="13"/>
      <c r="AB216" s="13"/>
      <c r="AC216" s="13"/>
      <c r="AD216" s="13"/>
      <c r="AE216" s="13"/>
      <c r="AF216" s="13"/>
      <c r="AG216" s="13"/>
      <c r="AH216" s="13"/>
      <c r="AI216" s="13"/>
      <c r="AJ216" s="13"/>
    </row>
    <row r="217" spans="1:36" x14ac:dyDescent="0.2">
      <c r="A217" s="20" t="s">
        <v>25</v>
      </c>
      <c r="B217" s="26" t="str">
        <f>'Data ALL'!B227</f>
        <v>Tuvalu</v>
      </c>
      <c r="L217" s="13"/>
    </row>
    <row r="218" spans="1:36" x14ac:dyDescent="0.2">
      <c r="A218" s="21" t="s">
        <v>26</v>
      </c>
      <c r="B218" s="26" t="str">
        <f>'Data ALL'!B228</f>
        <v>Tuvalu</v>
      </c>
      <c r="D218" s="12" t="s">
        <v>53</v>
      </c>
      <c r="F218" s="76">
        <f>F216/$U216*100</f>
        <v>59.379498634896997</v>
      </c>
      <c r="G218" s="77">
        <f>G216/$U216*100</f>
        <v>24.388185654008439</v>
      </c>
      <c r="H218" s="77">
        <f>H216/$U216*100</f>
        <v>11.337800943162076</v>
      </c>
      <c r="I218" s="77">
        <f>I216/$U216*100</f>
        <v>19.677339290146438</v>
      </c>
      <c r="J218" s="77">
        <f>J216/$U216*100</f>
        <v>3.9761727475800446</v>
      </c>
      <c r="K218" s="77"/>
      <c r="L218" s="77">
        <f>L216/$U216*100</f>
        <v>24.621494167287167</v>
      </c>
      <c r="M218" s="77">
        <f>M216/$U216*100</f>
        <v>23.608835939439064</v>
      </c>
      <c r="N218" s="77">
        <f>N216/$U216*100</f>
        <v>1.0126582278481013</v>
      </c>
      <c r="O218" s="77"/>
      <c r="P218" s="77">
        <f>P216/$U216*100</f>
        <v>15.999007197815834</v>
      </c>
      <c r="Q218" s="77">
        <f>Q216/$U216*100</f>
        <v>3.6485480268056589</v>
      </c>
      <c r="R218" s="77">
        <f>R216/$U216*100</f>
        <v>5.0136510300322659</v>
      </c>
      <c r="S218" s="77">
        <f>S216/$U216*100</f>
        <v>6.2695457930007441</v>
      </c>
      <c r="T218" s="78">
        <f>T216/$U216*100</f>
        <v>1.0722263588979895</v>
      </c>
      <c r="U218" s="99">
        <f>F218+L218+P218</f>
        <v>99.999999999999986</v>
      </c>
    </row>
    <row r="219" spans="1:36" x14ac:dyDescent="0.2">
      <c r="A219" s="22" t="s">
        <v>34</v>
      </c>
      <c r="B219" s="26" t="str">
        <f>'Data ALL'!B229</f>
        <v>Tuvalu</v>
      </c>
      <c r="F219" s="2"/>
    </row>
    <row r="220" spans="1:36" x14ac:dyDescent="0.2">
      <c r="B220" s="26" t="str">
        <f>'Data ALL'!B231</f>
        <v>Tuvalu</v>
      </c>
    </row>
    <row r="222" spans="1:36" hidden="1" x14ac:dyDescent="0.2">
      <c r="A222" s="4"/>
      <c r="B222" s="97" t="str">
        <f>CONCATENATE('Data ALL'!B225,", ",'Data ALL'!AX225," (",'Data ALL'!AZ225,")")</f>
        <v>Tuvalu, 2022 (13e)</v>
      </c>
      <c r="D222" s="12" t="s">
        <v>17</v>
      </c>
      <c r="F222" s="13">
        <f>G222+H222+I222+J222</f>
        <v>101</v>
      </c>
      <c r="G222" s="13">
        <f>'Data ALL'!E226</f>
        <v>50</v>
      </c>
      <c r="H222" s="13">
        <f>'Data ALL'!E227</f>
        <v>5</v>
      </c>
      <c r="I222" s="13">
        <f>'Data ALL'!E228</f>
        <v>39</v>
      </c>
      <c r="J222" s="13">
        <f>'Data ALL'!E229</f>
        <v>7</v>
      </c>
      <c r="K222" s="13"/>
      <c r="L222" s="13">
        <f>M222+N222</f>
        <v>205</v>
      </c>
      <c r="M222" s="13">
        <f>'Data ALL'!F226</f>
        <v>170</v>
      </c>
      <c r="N222" s="13">
        <f>'Data ALL'!F229</f>
        <v>35</v>
      </c>
      <c r="O222" s="13"/>
      <c r="P222" s="13">
        <f>'Data ALL'!G225</f>
        <v>42</v>
      </c>
      <c r="Q222" s="13">
        <f>'Data ALL'!G226</f>
        <v>2</v>
      </c>
      <c r="R222" s="13">
        <f>'Data ALL'!G227</f>
        <v>0</v>
      </c>
      <c r="S222" s="13">
        <f>'Data ALL'!G228</f>
        <v>8</v>
      </c>
      <c r="T222" s="13">
        <f>'Data ALL'!G229</f>
        <v>32</v>
      </c>
      <c r="U222" s="99">
        <f>F222+L222+P222</f>
        <v>348</v>
      </c>
      <c r="V222" s="13"/>
      <c r="W222" s="13"/>
      <c r="X222" s="13"/>
      <c r="Y222" s="13"/>
      <c r="Z222" s="13"/>
      <c r="AA222" s="13"/>
      <c r="AB222" s="13"/>
      <c r="AC222" s="13"/>
      <c r="AD222" s="13"/>
      <c r="AE222" s="13"/>
      <c r="AF222" s="13"/>
      <c r="AG222" s="13"/>
      <c r="AH222" s="13"/>
      <c r="AI222" s="13"/>
      <c r="AJ222" s="13"/>
    </row>
    <row r="223" spans="1:36" hidden="1" x14ac:dyDescent="0.2">
      <c r="A223" s="20" t="s">
        <v>25</v>
      </c>
      <c r="B223" s="26" t="str">
        <f>'Data ALL'!B233</f>
        <v>Tuvalu</v>
      </c>
    </row>
    <row r="224" spans="1:36" hidden="1" x14ac:dyDescent="0.2">
      <c r="A224" s="21" t="s">
        <v>26</v>
      </c>
      <c r="B224" s="26" t="str">
        <f>'Data ALL'!B234</f>
        <v>Tuvalu</v>
      </c>
      <c r="D224" s="12" t="s">
        <v>53</v>
      </c>
      <c r="F224" s="76">
        <f>F222/$U222*100</f>
        <v>29.022988505747126</v>
      </c>
      <c r="G224" s="77">
        <f>G222/$U222*100</f>
        <v>14.367816091954023</v>
      </c>
      <c r="H224" s="77">
        <f>H222/$U222*100</f>
        <v>1.4367816091954022</v>
      </c>
      <c r="I224" s="77">
        <f>I222/$U222*100</f>
        <v>11.206896551724139</v>
      </c>
      <c r="J224" s="77">
        <f>J222/$U222*100</f>
        <v>2.0114942528735633</v>
      </c>
      <c r="K224" s="77"/>
      <c r="L224" s="77">
        <f>L222/$U222*100</f>
        <v>58.90804597701149</v>
      </c>
      <c r="M224" s="77">
        <f>M222/$U222*100</f>
        <v>48.850574712643677</v>
      </c>
      <c r="N224" s="77">
        <f>N222/$U222*100</f>
        <v>10.057471264367816</v>
      </c>
      <c r="O224" s="77"/>
      <c r="P224" s="77">
        <f>P222/$U222*100</f>
        <v>12.068965517241379</v>
      </c>
      <c r="Q224" s="77">
        <f>Q222/$U222*100</f>
        <v>0.57471264367816088</v>
      </c>
      <c r="R224" s="77">
        <f>R222/$U222*100</f>
        <v>0</v>
      </c>
      <c r="S224" s="77">
        <f>S222/$U222*100</f>
        <v>2.2988505747126435</v>
      </c>
      <c r="T224" s="78">
        <f>T222/$U222*100</f>
        <v>9.1954022988505741</v>
      </c>
      <c r="U224" s="99">
        <f>F224+L224+P224</f>
        <v>100</v>
      </c>
    </row>
    <row r="225" spans="1:36" hidden="1" x14ac:dyDescent="0.2">
      <c r="A225" s="22" t="s">
        <v>34</v>
      </c>
      <c r="B225" s="26" t="str">
        <f>'Data ALL'!B235</f>
        <v>Tuvalu</v>
      </c>
      <c r="F225" s="2"/>
    </row>
    <row r="226" spans="1:36" hidden="1" x14ac:dyDescent="0.2">
      <c r="B226" s="26" t="e">
        <f>'Data ALL'!#REF!</f>
        <v>#REF!</v>
      </c>
    </row>
    <row r="227" spans="1:36" hidden="1" x14ac:dyDescent="0.2"/>
    <row r="228" spans="1:36" x14ac:dyDescent="0.2">
      <c r="A228" s="4"/>
      <c r="B228" s="97" t="str">
        <f>CONCATENATE('Data ALL'!B231,", ",'Data ALL'!AX231," (",'Data ALL'!AZ231,")")</f>
        <v>Tuvalu, 2022 (19e)</v>
      </c>
      <c r="D228" s="12" t="s">
        <v>17</v>
      </c>
      <c r="F228" s="13">
        <f>G228+H228+I228+J228</f>
        <v>70</v>
      </c>
      <c r="G228" s="13">
        <f>'Data ALL'!E232</f>
        <v>47</v>
      </c>
      <c r="H228" s="13">
        <f>'Data ALL'!E233</f>
        <v>3</v>
      </c>
      <c r="I228" s="13">
        <f>'Data ALL'!E234</f>
        <v>16</v>
      </c>
      <c r="J228" s="13">
        <f>'Data ALL'!E235</f>
        <v>4</v>
      </c>
      <c r="K228" s="13"/>
      <c r="L228" s="13">
        <f>M228+N228</f>
        <v>188</v>
      </c>
      <c r="M228" s="13">
        <f>'Data ALL'!F232</f>
        <v>168</v>
      </c>
      <c r="N228" s="13">
        <f>'Data ALL'!F235</f>
        <v>20</v>
      </c>
      <c r="O228" s="13"/>
      <c r="P228" s="13">
        <f>'Data ALL'!G231</f>
        <v>7</v>
      </c>
      <c r="Q228" s="13">
        <f>'Data ALL'!G232</f>
        <v>2</v>
      </c>
      <c r="R228" s="13">
        <f>'Data ALL'!G233</f>
        <v>0</v>
      </c>
      <c r="S228" s="13">
        <f>'Data ALL'!G234</f>
        <v>4</v>
      </c>
      <c r="T228" s="13">
        <f>'Data ALL'!G235</f>
        <v>1</v>
      </c>
      <c r="U228" s="99">
        <f>F228+L228+P228</f>
        <v>265</v>
      </c>
      <c r="V228" s="13"/>
      <c r="W228" s="13"/>
      <c r="X228" s="13"/>
      <c r="Y228" s="13"/>
      <c r="Z228" s="13"/>
      <c r="AA228" s="13"/>
      <c r="AB228" s="13"/>
      <c r="AC228" s="13"/>
      <c r="AD228" s="13"/>
      <c r="AE228" s="13"/>
      <c r="AF228" s="13"/>
      <c r="AG228" s="13"/>
      <c r="AH228" s="13"/>
      <c r="AI228" s="13"/>
      <c r="AJ228" s="13"/>
    </row>
    <row r="229" spans="1:36" x14ac:dyDescent="0.2">
      <c r="A229" s="20" t="s">
        <v>25</v>
      </c>
      <c r="B229" s="26" t="str">
        <f>'Data ALL'!B239</f>
        <v>Viet Nam</v>
      </c>
    </row>
    <row r="230" spans="1:36" x14ac:dyDescent="0.2">
      <c r="A230" s="21" t="s">
        <v>26</v>
      </c>
      <c r="B230" s="26" t="str">
        <f>'Data ALL'!B240</f>
        <v>Viet Nam</v>
      </c>
      <c r="D230" s="12" t="s">
        <v>53</v>
      </c>
      <c r="F230" s="76">
        <f>F228/$U228*100</f>
        <v>26.415094339622641</v>
      </c>
      <c r="G230" s="77">
        <f>G228/$U228*100</f>
        <v>17.735849056603772</v>
      </c>
      <c r="H230" s="77">
        <f>H228/$U228*100</f>
        <v>1.1320754716981132</v>
      </c>
      <c r="I230" s="77">
        <f>I228/$U228*100</f>
        <v>6.0377358490566042</v>
      </c>
      <c r="J230" s="77">
        <f>J228/$U228*100</f>
        <v>1.5094339622641511</v>
      </c>
      <c r="K230" s="77"/>
      <c r="L230" s="77">
        <f>L228/$U228*100</f>
        <v>70.943396226415089</v>
      </c>
      <c r="M230" s="77">
        <f>M228/$U228*100</f>
        <v>63.39622641509434</v>
      </c>
      <c r="N230" s="77">
        <f>N228/$U228*100</f>
        <v>7.5471698113207548</v>
      </c>
      <c r="O230" s="77"/>
      <c r="P230" s="77">
        <f>P228/$U228*100</f>
        <v>2.6415094339622645</v>
      </c>
      <c r="Q230" s="77">
        <f>Q228/$U228*100</f>
        <v>0.75471698113207553</v>
      </c>
      <c r="R230" s="77">
        <f>R228/$U228*100</f>
        <v>0</v>
      </c>
      <c r="S230" s="77">
        <f>S228/$U228*100</f>
        <v>1.5094339622641511</v>
      </c>
      <c r="T230" s="78">
        <f>T228/$U228*100</f>
        <v>0.37735849056603776</v>
      </c>
      <c r="U230" s="99">
        <f>F230+L230+P230</f>
        <v>100</v>
      </c>
    </row>
    <row r="231" spans="1:36" x14ac:dyDescent="0.2">
      <c r="A231" s="22" t="s">
        <v>34</v>
      </c>
      <c r="B231" s="26" t="str">
        <f>'Data ALL'!B241</f>
        <v>Viet Nam</v>
      </c>
      <c r="F231" s="2"/>
    </row>
    <row r="232" spans="1:36" x14ac:dyDescent="0.2">
      <c r="B232" s="26" t="str">
        <f>'Data ALL'!B243</f>
        <v>Viet Nam</v>
      </c>
    </row>
    <row r="234" spans="1:36" hidden="1" x14ac:dyDescent="0.2">
      <c r="A234" s="4"/>
      <c r="B234" s="97" t="str">
        <f>CONCATENATE('Data ALL'!B237,", ",'Data ALL'!AX237," (",'Data ALL'!AZ237,")")</f>
        <v>Viet Nam, 2023 (13e)</v>
      </c>
      <c r="D234" s="12" t="s">
        <v>17</v>
      </c>
      <c r="F234" s="13">
        <f>G234+H234+I234+J234</f>
        <v>29347604</v>
      </c>
      <c r="G234" s="13">
        <f>'Data ALL'!E238</f>
        <v>8964248</v>
      </c>
      <c r="H234" s="13">
        <f>'Data ALL'!E239</f>
        <v>666117</v>
      </c>
      <c r="I234" s="13">
        <f>'Data ALL'!E240</f>
        <v>15168474</v>
      </c>
      <c r="J234" s="13">
        <f>'Data ALL'!E241</f>
        <v>4548765</v>
      </c>
      <c r="K234" s="13"/>
      <c r="L234" s="13">
        <f>M234+N234</f>
        <v>3418221</v>
      </c>
      <c r="M234" s="13">
        <f>'Data ALL'!F238</f>
        <v>2708731</v>
      </c>
      <c r="N234" s="13">
        <f>'Data ALL'!F241</f>
        <v>709490</v>
      </c>
      <c r="O234" s="13"/>
      <c r="P234" s="13">
        <f>'Data ALL'!G237</f>
        <v>4418149</v>
      </c>
      <c r="Q234" s="13">
        <f>'Data ALL'!G238</f>
        <v>169501</v>
      </c>
      <c r="R234" s="13">
        <f>'Data ALL'!G239</f>
        <v>541</v>
      </c>
      <c r="S234" s="13">
        <f>'Data ALL'!G240</f>
        <v>4062565</v>
      </c>
      <c r="T234" s="13">
        <f>'Data ALL'!G241</f>
        <v>185543</v>
      </c>
      <c r="U234" s="99">
        <f>F234+L234+P234</f>
        <v>37183974</v>
      </c>
      <c r="V234" s="13"/>
      <c r="W234" s="13"/>
      <c r="X234" s="13"/>
      <c r="Y234" s="13"/>
      <c r="Z234" s="13"/>
      <c r="AA234" s="13"/>
      <c r="AB234" s="13"/>
      <c r="AC234" s="13"/>
      <c r="AD234" s="13"/>
      <c r="AE234" s="13"/>
      <c r="AF234" s="13"/>
      <c r="AG234" s="13"/>
      <c r="AH234" s="13"/>
      <c r="AI234" s="13"/>
      <c r="AJ234" s="13"/>
    </row>
    <row r="235" spans="1:36" hidden="1" x14ac:dyDescent="0.2">
      <c r="A235" s="20" t="s">
        <v>25</v>
      </c>
      <c r="B235" s="26" t="str">
        <f>'Data ALL'!B245</f>
        <v>Viet Nam</v>
      </c>
    </row>
    <row r="236" spans="1:36" hidden="1" x14ac:dyDescent="0.2">
      <c r="A236" s="21" t="s">
        <v>26</v>
      </c>
      <c r="B236" s="26" t="str">
        <f>'Data ALL'!B246</f>
        <v>Viet Nam</v>
      </c>
      <c r="D236" s="12" t="s">
        <v>53</v>
      </c>
      <c r="F236" s="76">
        <f>F234/$U234*100</f>
        <v>78.925410178051436</v>
      </c>
      <c r="G236" s="77">
        <f>G234/$U234*100</f>
        <v>24.10782666747777</v>
      </c>
      <c r="H236" s="77">
        <f>H234/$U234*100</f>
        <v>1.7914088472630711</v>
      </c>
      <c r="I236" s="77">
        <f>I234/$U234*100</f>
        <v>40.793041647458125</v>
      </c>
      <c r="J236" s="77">
        <f>J234/$U234*100</f>
        <v>12.233133015852475</v>
      </c>
      <c r="K236" s="77"/>
      <c r="L236" s="77">
        <f>L234/$U234*100</f>
        <v>9.1927264148797008</v>
      </c>
      <c r="M236" s="77">
        <f>M234/$U234*100</f>
        <v>7.2846732304621336</v>
      </c>
      <c r="N236" s="77">
        <f>N234/$U234*100</f>
        <v>1.9080531844175666</v>
      </c>
      <c r="O236" s="77"/>
      <c r="P236" s="77">
        <f>P234/$U234*100</f>
        <v>11.881863407068863</v>
      </c>
      <c r="Q236" s="77">
        <f>Q234/$U234*100</f>
        <v>0.45584423009762215</v>
      </c>
      <c r="R236" s="77">
        <f>R234/$U234*100</f>
        <v>1.4549278675808025E-3</v>
      </c>
      <c r="S236" s="77">
        <f>S234/$U234*100</f>
        <v>10.925580466466549</v>
      </c>
      <c r="T236" s="78">
        <f>T234/$U234*100</f>
        <v>0.49898647196773532</v>
      </c>
      <c r="U236" s="99">
        <f>F236+L236+P236</f>
        <v>100</v>
      </c>
    </row>
    <row r="237" spans="1:36" hidden="1" x14ac:dyDescent="0.2">
      <c r="A237" s="22" t="s">
        <v>34</v>
      </c>
      <c r="B237" s="26" t="str">
        <f>'Data ALL'!B247</f>
        <v>Viet Nam</v>
      </c>
      <c r="F237" s="2"/>
    </row>
    <row r="238" spans="1:36" hidden="1" x14ac:dyDescent="0.2">
      <c r="B238" s="26" t="str">
        <f>'Data ALL'!B249</f>
        <v>Vanuatu</v>
      </c>
    </row>
    <row r="239" spans="1:36" hidden="1" x14ac:dyDescent="0.2"/>
    <row r="240" spans="1:36" x14ac:dyDescent="0.2">
      <c r="A240" s="4"/>
      <c r="B240" s="97" t="str">
        <f>CONCATENATE('Data ALL'!B243,", ",'Data ALL'!AX243," (",'Data ALL'!AZ243,")")</f>
        <v>Viet Nam, 2023 (19e)</v>
      </c>
      <c r="D240" s="12" t="s">
        <v>17</v>
      </c>
      <c r="F240" s="13">
        <f>G240+H240+I240+J240</f>
        <v>29347604</v>
      </c>
      <c r="G240" s="13">
        <f>'Data ALL'!E244</f>
        <v>8964248</v>
      </c>
      <c r="H240" s="13">
        <f>'Data ALL'!E245</f>
        <v>666117</v>
      </c>
      <c r="I240" s="13">
        <f>'Data ALL'!E246</f>
        <v>15168474</v>
      </c>
      <c r="J240" s="13">
        <f>'Data ALL'!E247</f>
        <v>4548765</v>
      </c>
      <c r="K240" s="13"/>
      <c r="L240" s="13">
        <f>M240+N240</f>
        <v>3418221</v>
      </c>
      <c r="M240" s="13">
        <f>'Data ALL'!F244</f>
        <v>2708731</v>
      </c>
      <c r="N240" s="13">
        <f>'Data ALL'!F247</f>
        <v>709490</v>
      </c>
      <c r="O240" s="13"/>
      <c r="P240" s="13">
        <f>'Data ALL'!G243</f>
        <v>223134</v>
      </c>
      <c r="Q240" s="13">
        <f>'Data ALL'!G244</f>
        <v>156108</v>
      </c>
      <c r="R240" s="13">
        <f>'Data ALL'!G245</f>
        <v>41</v>
      </c>
      <c r="S240" s="13">
        <f>'Data ALL'!G246</f>
        <v>65979</v>
      </c>
      <c r="T240" s="13">
        <f>'Data ALL'!G247</f>
        <v>1006</v>
      </c>
      <c r="U240" s="99">
        <f>F240+L240+P240</f>
        <v>32988959</v>
      </c>
      <c r="V240" s="13"/>
      <c r="W240" s="13"/>
      <c r="X240" s="13"/>
      <c r="Y240" s="13"/>
      <c r="Z240" s="13"/>
      <c r="AA240" s="13"/>
      <c r="AB240" s="13"/>
      <c r="AC240" s="13"/>
      <c r="AD240" s="13"/>
      <c r="AE240" s="13"/>
      <c r="AF240" s="13"/>
      <c r="AG240" s="13"/>
      <c r="AH240" s="13"/>
      <c r="AI240" s="13"/>
      <c r="AJ240" s="13"/>
    </row>
    <row r="241" spans="1:36" x14ac:dyDescent="0.2">
      <c r="A241" s="20" t="s">
        <v>25</v>
      </c>
      <c r="B241" s="26" t="str">
        <f>'Data ALL'!B251</f>
        <v>Vanuatu</v>
      </c>
    </row>
    <row r="242" spans="1:36" x14ac:dyDescent="0.2">
      <c r="A242" s="21" t="s">
        <v>26</v>
      </c>
      <c r="B242" s="26" t="str">
        <f>'Data ALL'!B252</f>
        <v>Vanuatu</v>
      </c>
      <c r="D242" s="12" t="s">
        <v>53</v>
      </c>
      <c r="F242" s="76">
        <f>F240/$U240*100</f>
        <v>88.961897827694415</v>
      </c>
      <c r="G242" s="77">
        <f>G240/$U240*100</f>
        <v>27.173479466266276</v>
      </c>
      <c r="H242" s="77">
        <f>H240/$U240*100</f>
        <v>2.0192119430018995</v>
      </c>
      <c r="I242" s="77">
        <f>I240/$U240*100</f>
        <v>45.98045667339791</v>
      </c>
      <c r="J242" s="77">
        <f>J240/$U240*100</f>
        <v>13.788749745028328</v>
      </c>
      <c r="K242" s="77"/>
      <c r="L242" s="77">
        <f>L240/$U240*100</f>
        <v>10.361712232265347</v>
      </c>
      <c r="M242" s="77">
        <f>M240/$U240*100</f>
        <v>8.2110229668053485</v>
      </c>
      <c r="N242" s="77">
        <f>N240/$U240*100</f>
        <v>2.1506892654599983</v>
      </c>
      <c r="O242" s="77"/>
      <c r="P242" s="77">
        <f>P240/$U240*100</f>
        <v>0.676389940040242</v>
      </c>
      <c r="Q242" s="77">
        <f>Q240/$U240*100</f>
        <v>0.47321287100935799</v>
      </c>
      <c r="R242" s="77">
        <f>R240/$U240*100</f>
        <v>1.2428400665810642E-4</v>
      </c>
      <c r="S242" s="77">
        <f>S240/$U240*100</f>
        <v>0.20000327988524885</v>
      </c>
      <c r="T242" s="78">
        <f>T240/$U240*100</f>
        <v>3.0495051389769529E-3</v>
      </c>
      <c r="U242" s="99">
        <f>F242+L242+P242</f>
        <v>100</v>
      </c>
    </row>
    <row r="243" spans="1:36" x14ac:dyDescent="0.2">
      <c r="A243" s="22" t="s">
        <v>34</v>
      </c>
      <c r="B243" s="26" t="str">
        <f>'Data ALL'!B253</f>
        <v>Vanuatu</v>
      </c>
      <c r="F243" s="2"/>
    </row>
    <row r="244" spans="1:36" x14ac:dyDescent="0.2">
      <c r="B244" s="26" t="e">
        <f>'Data ALL'!#REF!</f>
        <v>#REF!</v>
      </c>
    </row>
    <row r="246" spans="1:36" hidden="1" x14ac:dyDescent="0.2">
      <c r="A246" s="4"/>
      <c r="B246" s="97" t="str">
        <f>CONCATENATE('Data ALL'!B249,", ",'Data ALL'!AX249," (",'Data ALL'!AZ249,")")</f>
        <v>Vanuatu, 2019 (13e)</v>
      </c>
      <c r="D246" s="12" t="s">
        <v>17</v>
      </c>
      <c r="F246" s="13">
        <f>G246+H246+I246+J246</f>
        <v>48375</v>
      </c>
      <c r="G246" s="13">
        <f>'Data ALL'!E250</f>
        <v>8719</v>
      </c>
      <c r="H246" s="13">
        <f>'Data ALL'!E251</f>
        <v>1553</v>
      </c>
      <c r="I246" s="13">
        <f>'Data ALL'!E252</f>
        <v>37237</v>
      </c>
      <c r="J246" s="13">
        <f>'Data ALL'!E253</f>
        <v>866</v>
      </c>
      <c r="K246" s="13"/>
      <c r="L246" s="13">
        <f>M246+N246</f>
        <v>3099</v>
      </c>
      <c r="M246" s="13">
        <f>'Data ALL'!F250</f>
        <v>2862</v>
      </c>
      <c r="N246" s="13">
        <f>'Data ALL'!F253</f>
        <v>237</v>
      </c>
      <c r="O246" s="13"/>
      <c r="P246" s="13">
        <f>'Data ALL'!G249</f>
        <v>22061</v>
      </c>
      <c r="Q246" s="13">
        <f>'Data ALL'!G250</f>
        <v>2234</v>
      </c>
      <c r="R246" s="13">
        <f>'Data ALL'!G251</f>
        <v>187</v>
      </c>
      <c r="S246" s="13">
        <f>'Data ALL'!G252</f>
        <v>19253</v>
      </c>
      <c r="T246" s="13">
        <f>'Data ALL'!G253</f>
        <v>386</v>
      </c>
      <c r="U246" s="99">
        <f>F246+L246+P246</f>
        <v>73535</v>
      </c>
      <c r="V246" s="13"/>
      <c r="W246" s="13"/>
      <c r="X246" s="13"/>
      <c r="Y246" s="13"/>
      <c r="Z246" s="13"/>
      <c r="AA246" s="13"/>
      <c r="AB246" s="13"/>
      <c r="AC246" s="13"/>
      <c r="AD246" s="13"/>
      <c r="AE246" s="13"/>
      <c r="AF246" s="13"/>
      <c r="AG246" s="13"/>
      <c r="AH246" s="13"/>
      <c r="AI246" s="13"/>
      <c r="AJ246" s="13"/>
    </row>
    <row r="247" spans="1:36" hidden="1" x14ac:dyDescent="0.2">
      <c r="A247" s="20" t="s">
        <v>25</v>
      </c>
      <c r="B247" s="26" t="str">
        <f>'Data ALL'!B257</f>
        <v>Vanuatu</v>
      </c>
    </row>
    <row r="248" spans="1:36" hidden="1" x14ac:dyDescent="0.2">
      <c r="A248" s="21" t="s">
        <v>26</v>
      </c>
      <c r="B248" s="26" t="str">
        <f>'Data ALL'!B258</f>
        <v>Vanuatu</v>
      </c>
      <c r="D248" s="12" t="s">
        <v>53</v>
      </c>
      <c r="F248" s="76">
        <f>F246/$U246*100</f>
        <v>65.785000339974161</v>
      </c>
      <c r="G248" s="77">
        <f>G246/$U246*100</f>
        <v>11.85693887264568</v>
      </c>
      <c r="H248" s="77">
        <f>H246/$U246*100</f>
        <v>2.1119194941184469</v>
      </c>
      <c r="I248" s="77">
        <f>I246/$U246*100</f>
        <v>50.638471476167815</v>
      </c>
      <c r="J248" s="77">
        <f>J246/$U246*100</f>
        <v>1.1776704970422249</v>
      </c>
      <c r="K248" s="77"/>
      <c r="L248" s="77">
        <f>L246/$U246*100</f>
        <v>4.2143197117019113</v>
      </c>
      <c r="M248" s="77">
        <f>M246/$U246*100</f>
        <v>3.8920242061603321</v>
      </c>
      <c r="N248" s="77">
        <f>N246/$U246*100</f>
        <v>0.32229550554157882</v>
      </c>
      <c r="O248" s="77"/>
      <c r="P248" s="77">
        <f>P246/$U246*100</f>
        <v>30.000679948323928</v>
      </c>
      <c r="Q248" s="77">
        <f>Q246/$U246*100</f>
        <v>3.0380091113075403</v>
      </c>
      <c r="R248" s="77">
        <f>R246/$U246*100</f>
        <v>0.25430067314884069</v>
      </c>
      <c r="S248" s="77">
        <f>S246/$U246*100</f>
        <v>26.182090161147752</v>
      </c>
      <c r="T248" s="78">
        <f>T246/$U246*100</f>
        <v>0.52492010607193851</v>
      </c>
      <c r="U248" s="99">
        <f>F248+L248+P248</f>
        <v>100</v>
      </c>
    </row>
    <row r="249" spans="1:36" hidden="1" x14ac:dyDescent="0.2">
      <c r="A249" s="22" t="s">
        <v>34</v>
      </c>
      <c r="B249" s="26" t="str">
        <f>'Data ALL'!B259</f>
        <v>Vanuatu</v>
      </c>
      <c r="F249" s="2"/>
    </row>
    <row r="250" spans="1:36" hidden="1" x14ac:dyDescent="0.2">
      <c r="B250" s="26" t="str">
        <f>'Data ALL'!B261</f>
        <v>Wallis &amp; Futuma</v>
      </c>
    </row>
    <row r="251" spans="1:36" hidden="1" x14ac:dyDescent="0.2"/>
    <row r="252" spans="1:36" x14ac:dyDescent="0.2">
      <c r="A252" s="4"/>
      <c r="B252" s="97" t="str">
        <f>CONCATENATE('Data ALL'!B255,", ",'Data ALL'!AX255," (",'Data ALL'!AZ255,")")</f>
        <v>Vanuatu, 2019 (19e)</v>
      </c>
      <c r="D252" s="12" t="s">
        <v>17</v>
      </c>
      <c r="F252" s="13">
        <f>G252+H252+I252+J252</f>
        <v>48150</v>
      </c>
      <c r="G252" s="13">
        <f>'Data ALL'!E256</f>
        <v>8719</v>
      </c>
      <c r="H252" s="13">
        <f>'Data ALL'!E257</f>
        <v>1553</v>
      </c>
      <c r="I252" s="13">
        <f>'Data ALL'!E258</f>
        <v>37012</v>
      </c>
      <c r="J252" s="13">
        <f>'Data ALL'!E259</f>
        <v>866</v>
      </c>
      <c r="K252" s="13"/>
      <c r="L252" s="13">
        <f>M252+N252</f>
        <v>3099</v>
      </c>
      <c r="M252" s="13">
        <f>'Data ALL'!F256</f>
        <v>2862</v>
      </c>
      <c r="N252" s="13">
        <f>'Data ALL'!F259</f>
        <v>237</v>
      </c>
      <c r="O252" s="13"/>
      <c r="P252" s="13">
        <f>'Data ALL'!G255</f>
        <v>5498</v>
      </c>
      <c r="Q252" s="13">
        <f>'Data ALL'!G256</f>
        <v>2234</v>
      </c>
      <c r="R252" s="13">
        <f>'Data ALL'!G257</f>
        <v>187</v>
      </c>
      <c r="S252" s="13">
        <f>'Data ALL'!G258</f>
        <v>2691</v>
      </c>
      <c r="T252" s="13">
        <f>'Data ALL'!G259</f>
        <v>386</v>
      </c>
      <c r="U252" s="99">
        <f>F252+L252+P252</f>
        <v>56747</v>
      </c>
      <c r="V252" s="13"/>
      <c r="W252" s="13"/>
      <c r="X252" s="13"/>
      <c r="Y252" s="13"/>
      <c r="Z252" s="13"/>
      <c r="AA252" s="13"/>
      <c r="AB252" s="13"/>
      <c r="AC252" s="13"/>
      <c r="AD252" s="13"/>
      <c r="AE252" s="13"/>
      <c r="AF252" s="13"/>
      <c r="AG252" s="13"/>
      <c r="AH252" s="13"/>
      <c r="AI252" s="13"/>
      <c r="AJ252" s="13"/>
    </row>
    <row r="253" spans="1:36" x14ac:dyDescent="0.2">
      <c r="A253" s="20" t="s">
        <v>25</v>
      </c>
      <c r="B253" s="26" t="str">
        <f>'Data ALL'!B263</f>
        <v>Wallis &amp; Futuma</v>
      </c>
    </row>
    <row r="254" spans="1:36" x14ac:dyDescent="0.2">
      <c r="A254" s="21" t="s">
        <v>26</v>
      </c>
      <c r="B254" s="26" t="str">
        <f>'Data ALL'!B264</f>
        <v>Wallis &amp; Futuma</v>
      </c>
      <c r="D254" s="12" t="s">
        <v>53</v>
      </c>
      <c r="F254" s="76">
        <f>F252/$U252*100</f>
        <v>84.850300456411802</v>
      </c>
      <c r="G254" s="77">
        <f>G252/$U252*100</f>
        <v>15.364688882231658</v>
      </c>
      <c r="H254" s="77">
        <f>H252/$U252*100</f>
        <v>2.7367085484695228</v>
      </c>
      <c r="I254" s="77">
        <f>I252/$U252*100</f>
        <v>65.222831162880851</v>
      </c>
      <c r="J254" s="77">
        <f>J252/$U252*100</f>
        <v>1.5260718628297532</v>
      </c>
      <c r="K254" s="77"/>
      <c r="L254" s="77">
        <f>L252/$U252*100</f>
        <v>5.4610816430824531</v>
      </c>
      <c r="M254" s="77">
        <f>M252/$U252*100</f>
        <v>5.0434384196521398</v>
      </c>
      <c r="N254" s="77">
        <f>N252/$U252*100</f>
        <v>0.41764322343031351</v>
      </c>
      <c r="O254" s="77"/>
      <c r="P254" s="77">
        <f>P252/$U252*100</f>
        <v>9.6886179005057542</v>
      </c>
      <c r="Q254" s="77">
        <f>Q252/$U252*100</f>
        <v>3.9367719879464995</v>
      </c>
      <c r="R254" s="77">
        <f>R252/$U252*100</f>
        <v>0.32953283874037392</v>
      </c>
      <c r="S254" s="77">
        <f>S252/$U252*100</f>
        <v>4.7421009040125472</v>
      </c>
      <c r="T254" s="78">
        <f>T252/$U252*100</f>
        <v>0.68021216980633337</v>
      </c>
      <c r="U254" s="99">
        <f>F254+L254+P254</f>
        <v>100</v>
      </c>
    </row>
    <row r="255" spans="1:36" x14ac:dyDescent="0.2">
      <c r="A255" s="22" t="s">
        <v>34</v>
      </c>
      <c r="B255" s="26" t="str">
        <f>'Data ALL'!B265</f>
        <v>Wallis &amp; Futuma</v>
      </c>
      <c r="F255" s="2"/>
    </row>
    <row r="256" spans="1:36" x14ac:dyDescent="0.2">
      <c r="B256" s="26" t="str">
        <f>'Data ALL'!B267</f>
        <v>Wallis &amp; Futuma</v>
      </c>
    </row>
    <row r="258" spans="1:25" hidden="1" x14ac:dyDescent="0.2">
      <c r="A258" s="4"/>
      <c r="B258" s="97" t="str">
        <f>CONCATENATE('Data ALL'!B261,", ",'Data ALL'!AX261," (",'Data ALL'!AZ261,")")</f>
        <v>Wallis &amp; Futuma, 2022 (13e)</v>
      </c>
      <c r="D258" s="12" t="s">
        <v>17</v>
      </c>
      <c r="F258" s="13">
        <f>G258+H258+I258+J258</f>
        <v>609</v>
      </c>
      <c r="G258" s="13">
        <f>'Data ALL'!E262</f>
        <v>328</v>
      </c>
      <c r="H258" s="13">
        <f>'Data ALL'!E263</f>
        <v>32</v>
      </c>
      <c r="I258" s="13">
        <f>'Data ALL'!E264</f>
        <v>223</v>
      </c>
      <c r="J258" s="13">
        <f>'Data ALL'!E265</f>
        <v>26</v>
      </c>
      <c r="K258" s="13"/>
      <c r="L258" s="13">
        <f>M258+N258</f>
        <v>127</v>
      </c>
      <c r="M258" s="13">
        <f>'Data ALL'!F262</f>
        <v>72</v>
      </c>
      <c r="N258" s="13">
        <f>'Data ALL'!F265</f>
        <v>55</v>
      </c>
      <c r="O258" s="13"/>
      <c r="P258" s="13">
        <f>'Data ALL'!G261</f>
        <v>790</v>
      </c>
      <c r="Q258" s="13">
        <f>'Data ALL'!G262</f>
        <v>54</v>
      </c>
      <c r="R258" s="13">
        <f>'Data ALL'!G263</f>
        <v>0</v>
      </c>
      <c r="S258" s="13">
        <f>'Data ALL'!G264</f>
        <v>734</v>
      </c>
      <c r="T258" s="13">
        <f>'Data ALL'!G265</f>
        <v>2</v>
      </c>
      <c r="U258" s="99">
        <f>F258+L258+P258</f>
        <v>1526</v>
      </c>
      <c r="V258" s="13"/>
      <c r="W258" s="13"/>
      <c r="X258" s="13"/>
      <c r="Y258" s="13"/>
    </row>
    <row r="259" spans="1:25" hidden="1" x14ac:dyDescent="0.2">
      <c r="A259" s="20" t="s">
        <v>25</v>
      </c>
      <c r="B259" s="26" t="e">
        <f>'Data ALL'!#REF!</f>
        <v>#REF!</v>
      </c>
    </row>
    <row r="260" spans="1:25" hidden="1" x14ac:dyDescent="0.2">
      <c r="A260" s="21" t="s">
        <v>26</v>
      </c>
      <c r="B260" s="26" t="e">
        <f>'Data ALL'!#REF!</f>
        <v>#REF!</v>
      </c>
      <c r="D260" s="12" t="s">
        <v>53</v>
      </c>
      <c r="F260" s="76">
        <f>F258/$U258*100</f>
        <v>39.908256880733944</v>
      </c>
      <c r="G260" s="77">
        <f>G258/$U258*100</f>
        <v>21.494102228047183</v>
      </c>
      <c r="H260" s="77">
        <f>H258/$U258*100</f>
        <v>2.0969855832241153</v>
      </c>
      <c r="I260" s="77">
        <f>I258/$U258*100</f>
        <v>14.613368283093052</v>
      </c>
      <c r="J260" s="77">
        <f>J258/$U258*100</f>
        <v>1.7038007863695939</v>
      </c>
      <c r="K260" s="77"/>
      <c r="L260" s="77">
        <f>L258/$U258*100</f>
        <v>8.3224115334207074</v>
      </c>
      <c r="M260" s="77">
        <f>M258/$U258*100</f>
        <v>4.7182175622542593</v>
      </c>
      <c r="N260" s="77">
        <f>N258/$U258*100</f>
        <v>3.6041939711664481</v>
      </c>
      <c r="O260" s="77"/>
      <c r="P260" s="77">
        <f>P258/$U258*100</f>
        <v>51.769331585845343</v>
      </c>
      <c r="Q260" s="77">
        <f>Q258/$U258*100</f>
        <v>3.5386631716906947</v>
      </c>
      <c r="R260" s="77">
        <f>R258/$U258*100</f>
        <v>0</v>
      </c>
      <c r="S260" s="77">
        <f>S258/$U258*100</f>
        <v>48.099606815203146</v>
      </c>
      <c r="T260" s="78">
        <f>T258/$U258*100</f>
        <v>0.13106159895150721</v>
      </c>
      <c r="U260" s="99">
        <f>F260+L260+P260</f>
        <v>100</v>
      </c>
    </row>
    <row r="261" spans="1:25" hidden="1" x14ac:dyDescent="0.2">
      <c r="A261" s="22" t="s">
        <v>34</v>
      </c>
      <c r="B261" s="26" t="e">
        <f>'Data ALL'!#REF!</f>
        <v>#REF!</v>
      </c>
    </row>
    <row r="262" spans="1:25" hidden="1" x14ac:dyDescent="0.2">
      <c r="B262" s="26" t="e">
        <f>'Data ALL'!#REF!</f>
        <v>#REF!</v>
      </c>
    </row>
    <row r="263" spans="1:25" hidden="1" x14ac:dyDescent="0.2"/>
    <row r="264" spans="1:25" x14ac:dyDescent="0.2">
      <c r="A264" s="4"/>
      <c r="B264" s="97" t="str">
        <f>CONCATENATE('Data ALL'!B267,", ",'Data ALL'!AX267," (",'Data ALL'!AZ267,")")</f>
        <v>Wallis &amp; Futuma, 2022 (19e)</v>
      </c>
      <c r="D264" s="12" t="s">
        <v>17</v>
      </c>
      <c r="F264" s="13">
        <f>G264+H264+I264+J264</f>
        <v>609</v>
      </c>
      <c r="G264" s="13">
        <f>'Data ALL'!E268</f>
        <v>328</v>
      </c>
      <c r="H264" s="13">
        <f>'Data ALL'!E269</f>
        <v>32</v>
      </c>
      <c r="I264" s="13">
        <f>'Data ALL'!E270</f>
        <v>223</v>
      </c>
      <c r="J264" s="13">
        <f>'Data ALL'!E271</f>
        <v>26</v>
      </c>
      <c r="K264" s="13"/>
      <c r="L264" s="13">
        <f>M264+N264</f>
        <v>127</v>
      </c>
      <c r="M264" s="13">
        <f>'Data ALL'!F268</f>
        <v>72</v>
      </c>
      <c r="N264" s="13">
        <f>'Data ALL'!F271</f>
        <v>55</v>
      </c>
      <c r="O264" s="13"/>
      <c r="P264" s="13">
        <f>'Data ALL'!G267</f>
        <v>58</v>
      </c>
      <c r="Q264" s="13">
        <f>'Data ALL'!G268</f>
        <v>54</v>
      </c>
      <c r="R264" s="13">
        <f>'Data ALL'!G269</f>
        <v>0</v>
      </c>
      <c r="S264" s="13">
        <f>'Data ALL'!G270</f>
        <v>4</v>
      </c>
      <c r="T264" s="13">
        <f>'Data ALL'!G271</f>
        <v>0</v>
      </c>
      <c r="U264" s="99">
        <f>F264+L264+P264</f>
        <v>794</v>
      </c>
      <c r="V264" s="13"/>
      <c r="W264" s="13"/>
      <c r="X264" s="13"/>
      <c r="Y264" s="13"/>
    </row>
    <row r="265" spans="1:25" x14ac:dyDescent="0.2">
      <c r="A265" s="20" t="s">
        <v>25</v>
      </c>
      <c r="B265" s="26" t="str">
        <f>'Data ALL'!B275</f>
        <v>Western Samoa</v>
      </c>
    </row>
    <row r="266" spans="1:25" x14ac:dyDescent="0.2">
      <c r="A266" s="21" t="s">
        <v>26</v>
      </c>
      <c r="B266" s="26" t="str">
        <f>'Data ALL'!B276</f>
        <v>Western Samoa</v>
      </c>
      <c r="D266" s="12" t="s">
        <v>53</v>
      </c>
      <c r="F266" s="76">
        <f>F264/$U264*100</f>
        <v>76.700251889168769</v>
      </c>
      <c r="G266" s="77">
        <f>G264/$U264*100</f>
        <v>41.309823677581861</v>
      </c>
      <c r="H266" s="77">
        <f>H264/$U264*100</f>
        <v>4.0302267002518892</v>
      </c>
      <c r="I266" s="77">
        <f>I264/$U264*100</f>
        <v>28.085642317380355</v>
      </c>
      <c r="J266" s="77">
        <f>J264/$U264*100</f>
        <v>3.2745591939546599</v>
      </c>
      <c r="K266" s="77"/>
      <c r="L266" s="77">
        <f>L264/$U264*100</f>
        <v>15.994962216624685</v>
      </c>
      <c r="M266" s="77">
        <f>M264/$U264*100</f>
        <v>9.0680100755667503</v>
      </c>
      <c r="N266" s="77">
        <f>N264/$U264*100</f>
        <v>6.9269521410579351</v>
      </c>
      <c r="O266" s="77"/>
      <c r="P266" s="77">
        <f>P264/$U264*100</f>
        <v>7.3047858942065487</v>
      </c>
      <c r="Q266" s="77">
        <f>Q264/$U264*100</f>
        <v>6.8010075566750636</v>
      </c>
      <c r="R266" s="77">
        <f>R264/$U264*100</f>
        <v>0</v>
      </c>
      <c r="S266" s="77">
        <f>S264/$U264*100</f>
        <v>0.50377833753148615</v>
      </c>
      <c r="T266" s="78">
        <f>T264/$U264*100</f>
        <v>0</v>
      </c>
      <c r="U266" s="99">
        <f>F266+L266+P266</f>
        <v>100</v>
      </c>
    </row>
    <row r="267" spans="1:25" x14ac:dyDescent="0.2">
      <c r="A267" s="22" t="s">
        <v>34</v>
      </c>
      <c r="B267" s="26" t="str">
        <f>'Data ALL'!B277</f>
        <v>Western Samoa</v>
      </c>
    </row>
    <row r="268" spans="1:25" x14ac:dyDescent="0.2">
      <c r="B268" s="26" t="str">
        <f>'Data ALL'!B279</f>
        <v>Australia</v>
      </c>
    </row>
    <row r="270" spans="1:25" x14ac:dyDescent="0.2">
      <c r="A270" s="4"/>
      <c r="B270" s="97" t="str">
        <f>CONCATENATE('Data ALL'!B273,", ",'Data ALL'!AX273," (",'Data ALL'!AZ273,")")</f>
        <v>Western Samoa, 2022 (13e)</v>
      </c>
      <c r="D270" s="12" t="s">
        <v>17</v>
      </c>
      <c r="F270" s="13">
        <f>G270+H270+I270+J270</f>
        <v>21506</v>
      </c>
      <c r="G270" s="13">
        <f>'Data ALL'!E274</f>
        <v>2229</v>
      </c>
      <c r="H270" s="13">
        <f>'Data ALL'!E275</f>
        <v>511</v>
      </c>
      <c r="I270" s="13">
        <f>'Data ALL'!E276</f>
        <v>15512</v>
      </c>
      <c r="J270" s="13">
        <f>'Data ALL'!E277</f>
        <v>3254</v>
      </c>
      <c r="K270" s="13"/>
      <c r="L270" s="13">
        <f>M270+N270</f>
        <v>2737</v>
      </c>
      <c r="M270" s="13">
        <f>'Data ALL'!F274</f>
        <v>1923</v>
      </c>
      <c r="N270" s="13">
        <f>'Data ALL'!F277</f>
        <v>814</v>
      </c>
      <c r="O270" s="13"/>
      <c r="P270" s="13">
        <f>'Data ALL'!G273</f>
        <v>3161</v>
      </c>
      <c r="Q270" s="13">
        <f>'Data ALL'!G274</f>
        <v>1306</v>
      </c>
      <c r="R270" s="13">
        <f>'Data ALL'!G275</f>
        <v>80</v>
      </c>
      <c r="S270" s="13">
        <f>'Data ALL'!G276</f>
        <v>1081</v>
      </c>
      <c r="T270" s="13">
        <f>'Data ALL'!G277</f>
        <v>693</v>
      </c>
      <c r="U270" s="99">
        <f>F270+L270+P270</f>
        <v>27404</v>
      </c>
      <c r="V270" s="13"/>
      <c r="W270" s="13"/>
      <c r="X270" s="13"/>
      <c r="Y270" s="13"/>
    </row>
    <row r="271" spans="1:25" x14ac:dyDescent="0.2">
      <c r="A271" s="20" t="s">
        <v>25</v>
      </c>
      <c r="B271" s="26" t="str">
        <f>'Data ALL'!B281</f>
        <v>Australia</v>
      </c>
    </row>
    <row r="272" spans="1:25" x14ac:dyDescent="0.2">
      <c r="A272" s="21" t="s">
        <v>26</v>
      </c>
      <c r="B272" s="26" t="str">
        <f>'Data ALL'!B282</f>
        <v>Australia</v>
      </c>
      <c r="D272" s="12" t="s">
        <v>53</v>
      </c>
      <c r="F272" s="76">
        <f>F270/$U270*100</f>
        <v>78.477594511750112</v>
      </c>
      <c r="G272" s="77">
        <f>G270/$U270*100</f>
        <v>8.13384907312801</v>
      </c>
      <c r="H272" s="77">
        <f>H270/$U270*100</f>
        <v>1.864691285943658</v>
      </c>
      <c r="I272" s="77">
        <f>I270/$U270*100</f>
        <v>56.604875200700633</v>
      </c>
      <c r="J272" s="77">
        <f>J270/$U270*100</f>
        <v>11.874178951977814</v>
      </c>
      <c r="K272" s="77"/>
      <c r="L272" s="77">
        <f>L270/$U270*100</f>
        <v>9.9875930521091814</v>
      </c>
      <c r="M272" s="77">
        <f>M270/$U270*100</f>
        <v>7.0172237629543135</v>
      </c>
      <c r="N272" s="77">
        <f>N270/$U270*100</f>
        <v>2.9703692891548679</v>
      </c>
      <c r="O272" s="77"/>
      <c r="P272" s="77">
        <f>P270/$U270*100</f>
        <v>11.53481243614071</v>
      </c>
      <c r="Q272" s="77">
        <f>Q270/$U270*100</f>
        <v>4.7657276310027727</v>
      </c>
      <c r="R272" s="77">
        <f>R270/$U270*100</f>
        <v>0.29192818566632611</v>
      </c>
      <c r="S272" s="77">
        <f>S270/$U270*100</f>
        <v>3.944679608816231</v>
      </c>
      <c r="T272" s="78">
        <f>T270/$U270*100</f>
        <v>2.52882790833455</v>
      </c>
      <c r="U272" s="99">
        <f>F272+L272+P272</f>
        <v>100</v>
      </c>
    </row>
    <row r="273" spans="1:25" x14ac:dyDescent="0.2">
      <c r="A273" s="22" t="s">
        <v>34</v>
      </c>
      <c r="B273" s="26" t="str">
        <f>'Data ALL'!B283</f>
        <v>Australia</v>
      </c>
    </row>
    <row r="276" spans="1:25" x14ac:dyDescent="0.2">
      <c r="A276" s="4"/>
      <c r="B276" s="97" t="str">
        <f>CONCATENATE('Data ALL'!B279,", ",'Data ALL'!AX279," (",'Data ALL'!AZ279,")")</f>
        <v>Australia, 2021 (13e)</v>
      </c>
      <c r="D276" s="12" t="s">
        <v>17</v>
      </c>
      <c r="F276" s="13">
        <f>G276+H276+I276+J276</f>
        <v>2946073</v>
      </c>
      <c r="G276" s="13">
        <f>'Data ALL'!E280</f>
        <v>1846149</v>
      </c>
      <c r="H276" s="13">
        <f>'Data ALL'!E281</f>
        <v>58114</v>
      </c>
      <c r="I276" s="13">
        <f>'Data ALL'!E282</f>
        <v>1021910</v>
      </c>
      <c r="J276" s="13">
        <f>'Data ALL'!E283</f>
        <v>19900</v>
      </c>
      <c r="K276" s="13"/>
      <c r="L276" s="13">
        <f>M276+N276</f>
        <v>362472</v>
      </c>
      <c r="M276" s="13">
        <f>'Data ALL'!F280</f>
        <v>353115</v>
      </c>
      <c r="N276" s="13">
        <f>'Data ALL'!F283</f>
        <v>9357</v>
      </c>
      <c r="O276" s="13"/>
      <c r="P276" s="13">
        <f>'Data ALL'!G279</f>
        <v>10832</v>
      </c>
      <c r="Q276" s="13">
        <f>'Data ALL'!G280</f>
        <v>5372</v>
      </c>
      <c r="R276" s="13">
        <f>'Data ALL'!G281</f>
        <v>618</v>
      </c>
      <c r="S276" s="13">
        <f>'Data ALL'!G282</f>
        <v>4842</v>
      </c>
      <c r="T276" s="13">
        <f>'Data ALL'!G283</f>
        <v>0</v>
      </c>
      <c r="U276" s="99">
        <f>F276+L276+P276</f>
        <v>3319377</v>
      </c>
      <c r="V276" s="13"/>
      <c r="W276" s="13"/>
      <c r="X276" s="13"/>
      <c r="Y276" s="13"/>
    </row>
    <row r="277" spans="1:25" x14ac:dyDescent="0.2">
      <c r="A277" s="20" t="s">
        <v>25</v>
      </c>
      <c r="B277" s="26" t="str">
        <f>'Data ALL'!B287</f>
        <v>Korea Republic</v>
      </c>
    </row>
    <row r="278" spans="1:25" x14ac:dyDescent="0.2">
      <c r="A278" s="21" t="s">
        <v>26</v>
      </c>
      <c r="B278" s="26" t="str">
        <f>'Data ALL'!B288</f>
        <v>Korea Republic</v>
      </c>
      <c r="D278" s="12" t="s">
        <v>53</v>
      </c>
      <c r="F278" s="76">
        <f>F276/$U276*100</f>
        <v>88.753793256987677</v>
      </c>
      <c r="G278" s="77">
        <f>G276/$U276*100</f>
        <v>55.617334216631619</v>
      </c>
      <c r="H278" s="77">
        <f>H276/$U276*100</f>
        <v>1.7507502160797039</v>
      </c>
      <c r="I278" s="77">
        <f>I276/$U276*100</f>
        <v>30.786198735485605</v>
      </c>
      <c r="J278" s="77">
        <f>J276/$U276*100</f>
        <v>0.59951008879075807</v>
      </c>
      <c r="K278" s="77"/>
      <c r="L278" s="77">
        <f>L276/$U276*100</f>
        <v>10.91988044744541</v>
      </c>
      <c r="M278" s="77">
        <f>M276/$U276*100</f>
        <v>10.637990201173292</v>
      </c>
      <c r="N278" s="77">
        <f>N276/$U276*100</f>
        <v>0.28189024627211673</v>
      </c>
      <c r="O278" s="77"/>
      <c r="P278" s="77">
        <f>P276/$U276*100</f>
        <v>0.32632629556690912</v>
      </c>
      <c r="Q278" s="77">
        <f>Q276/$U276*100</f>
        <v>0.16183759783838955</v>
      </c>
      <c r="R278" s="77">
        <f>R276/$U276*100</f>
        <v>1.8617951501140127E-2</v>
      </c>
      <c r="S278" s="77">
        <f>S276/$U276*100</f>
        <v>0.14587074622737942</v>
      </c>
      <c r="T278" s="78">
        <f>T276/$U276*100</f>
        <v>0</v>
      </c>
      <c r="U278" s="99">
        <f>F278+L278+P278</f>
        <v>100</v>
      </c>
    </row>
    <row r="279" spans="1:25" x14ac:dyDescent="0.2">
      <c r="A279" s="22" t="s">
        <v>34</v>
      </c>
      <c r="B279" s="26" t="str">
        <f>'Data ALL'!B289</f>
        <v>Korea Republic</v>
      </c>
    </row>
    <row r="282" spans="1:25" x14ac:dyDescent="0.2">
      <c r="A282" s="4"/>
      <c r="B282" s="97" t="str">
        <f>CONCATENATE('Data ALL'!B285,", ",'Data ALL'!AX285," (",'Data ALL'!AZ285,")")</f>
        <v>Korea Republic, 2019 (13e)</v>
      </c>
      <c r="D282" s="12" t="s">
        <v>17</v>
      </c>
      <c r="F282" s="13">
        <f>G282+H282+I282+J282</f>
        <v>4440629</v>
      </c>
      <c r="G282" s="13">
        <f>'Data ALL'!E286</f>
        <v>2274350</v>
      </c>
      <c r="H282" s="13">
        <f>'Data ALL'!E287</f>
        <v>106370</v>
      </c>
      <c r="I282" s="13">
        <f>'Data ALL'!E288</f>
        <v>1566738</v>
      </c>
      <c r="J282" s="13">
        <f>'Data ALL'!E289</f>
        <v>493171</v>
      </c>
      <c r="K282" s="13"/>
      <c r="L282" s="13">
        <f>M282+N282</f>
        <v>3152118</v>
      </c>
      <c r="M282" s="13">
        <f>'Data ALL'!F286</f>
        <v>2495771</v>
      </c>
      <c r="N282" s="13">
        <f>'Data ALL'!F289</f>
        <v>656347</v>
      </c>
      <c r="O282" s="13"/>
      <c r="P282" s="13">
        <f>'Data ALL'!G285</f>
        <v>42363</v>
      </c>
      <c r="Q282" s="13">
        <f>'Data ALL'!G286</f>
        <v>42363</v>
      </c>
      <c r="R282" s="13">
        <f>'Data ALL'!G287</f>
        <v>0</v>
      </c>
      <c r="S282" s="13">
        <f>'Data ALL'!G288</f>
        <v>0</v>
      </c>
      <c r="T282" s="13">
        <f>'Data ALL'!G289</f>
        <v>0</v>
      </c>
      <c r="U282" s="99">
        <f>F282+L282+P282</f>
        <v>7635110</v>
      </c>
      <c r="V282" s="13"/>
      <c r="W282" s="13"/>
      <c r="X282" s="13"/>
      <c r="Y282" s="13"/>
    </row>
    <row r="283" spans="1:25" x14ac:dyDescent="0.2">
      <c r="A283" s="20" t="s">
        <v>25</v>
      </c>
      <c r="B283" s="26">
        <f>'Data ALL'!B293</f>
        <v>0</v>
      </c>
    </row>
    <row r="284" spans="1:25" x14ac:dyDescent="0.2">
      <c r="A284" s="21" t="s">
        <v>26</v>
      </c>
      <c r="B284" s="26">
        <f>'Data ALL'!B294</f>
        <v>0</v>
      </c>
      <c r="D284" s="12" t="s">
        <v>53</v>
      </c>
      <c r="F284" s="76">
        <f>F282/$U282*100</f>
        <v>58.160642086361555</v>
      </c>
      <c r="G284" s="77">
        <f>G282/$U282*100</f>
        <v>29.788044965953343</v>
      </c>
      <c r="H284" s="77">
        <f>H282/$U282*100</f>
        <v>1.3931691881321946</v>
      </c>
      <c r="I284" s="77">
        <f>I282/$U282*100</f>
        <v>20.520175871729418</v>
      </c>
      <c r="J284" s="77">
        <f>J282/$U282*100</f>
        <v>6.4592520605466071</v>
      </c>
      <c r="K284" s="77"/>
      <c r="L284" s="77">
        <f>L282/$U282*100</f>
        <v>41.284513255211778</v>
      </c>
      <c r="M284" s="77">
        <f>M282/$U282*100</f>
        <v>32.688081769614321</v>
      </c>
      <c r="N284" s="77">
        <f>N282/$U282*100</f>
        <v>8.5964314855974564</v>
      </c>
      <c r="O284" s="77"/>
      <c r="P284" s="77">
        <f>P282/$U282*100</f>
        <v>0.55484465842666308</v>
      </c>
      <c r="Q284" s="77">
        <f>Q282/$U282*100</f>
        <v>0.55484465842666308</v>
      </c>
      <c r="R284" s="77">
        <f>R282/$U282*100</f>
        <v>0</v>
      </c>
      <c r="S284" s="77">
        <f>S282/$U282*100</f>
        <v>0</v>
      </c>
      <c r="T284" s="78">
        <f>T282/$U282*100</f>
        <v>0</v>
      </c>
      <c r="U284" s="99">
        <f>F284+L284+P284</f>
        <v>99.999999999999986</v>
      </c>
    </row>
    <row r="285" spans="1:25" x14ac:dyDescent="0.2">
      <c r="A285" s="22" t="s">
        <v>34</v>
      </c>
      <c r="B285" s="26">
        <f>'Data ALL'!B295</f>
        <v>0</v>
      </c>
    </row>
  </sheetData>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N483"/>
  <sheetViews>
    <sheetView topLeftCell="A149" workbookViewId="0">
      <selection activeCell="E163" sqref="E163"/>
    </sheetView>
  </sheetViews>
  <sheetFormatPr defaultColWidth="0" defaultRowHeight="12.75" x14ac:dyDescent="0.2"/>
  <cols>
    <col min="1" max="3" width="4.5703125" style="3" customWidth="1"/>
    <col min="4" max="4" width="11.42578125" style="3" customWidth="1"/>
    <col min="5" max="5" width="20" style="3" customWidth="1"/>
    <col min="6" max="6" width="20.5703125" style="3" customWidth="1"/>
    <col min="7" max="7" width="19.5703125" style="3" hidden="1" customWidth="1"/>
    <col min="8" max="9" width="9.5703125" style="3" customWidth="1"/>
    <col min="10" max="10" width="10.42578125" style="3" customWidth="1"/>
    <col min="11" max="11" width="9.5703125" style="3" customWidth="1"/>
    <col min="12" max="12" width="4" style="3" customWidth="1"/>
    <col min="13" max="13" width="58.5703125" style="3" customWidth="1"/>
    <col min="14" max="14" width="11.42578125" style="3" customWidth="1"/>
    <col min="15" max="16384" width="11.42578125" style="3" hidden="1"/>
  </cols>
  <sheetData>
    <row r="1" spans="1:13" ht="15.75" x14ac:dyDescent="0.25">
      <c r="E1" s="64" t="s">
        <v>27</v>
      </c>
    </row>
    <row r="3" spans="1:13" x14ac:dyDescent="0.2">
      <c r="E3" s="4" t="s">
        <v>172</v>
      </c>
      <c r="F3" s="4"/>
      <c r="G3" s="4"/>
    </row>
    <row r="4" spans="1:13" x14ac:dyDescent="0.2">
      <c r="E4" s="33"/>
      <c r="M4" s="27" t="s">
        <v>46</v>
      </c>
    </row>
    <row r="5" spans="1:13" s="16" customFormat="1" ht="25.5" x14ac:dyDescent="0.2">
      <c r="E5" s="5"/>
      <c r="F5" s="15"/>
      <c r="G5" s="15"/>
      <c r="H5" s="15" t="s">
        <v>28</v>
      </c>
      <c r="I5" s="15" t="s">
        <v>29</v>
      </c>
      <c r="J5" s="15" t="s">
        <v>30</v>
      </c>
      <c r="K5" s="15" t="s">
        <v>1</v>
      </c>
    </row>
    <row r="6" spans="1:13" x14ac:dyDescent="0.2">
      <c r="A6" s="3">
        <v>1</v>
      </c>
      <c r="B6" s="3">
        <v>1</v>
      </c>
      <c r="C6" s="3" t="str">
        <f>'Data ALL'!$AZ$87</f>
        <v>13e</v>
      </c>
      <c r="D6" s="3" t="str">
        <f>'Data ALL'!$C$87</f>
        <v>Total</v>
      </c>
      <c r="E6" s="3" t="str">
        <f>'Data ALL'!$AW$87</f>
        <v>Lower-middle-income</v>
      </c>
      <c r="F6" s="3" t="str">
        <f>'Data ALL'!$B$87</f>
        <v>Kiribati</v>
      </c>
      <c r="G6" s="3" t="str">
        <f>'Data ALL'!$C$33</f>
        <v>Total</v>
      </c>
      <c r="H6" s="2">
        <f>'Data ALL'!$E$87/'Data ALL'!$N$87*100</f>
        <v>11.890521646136175</v>
      </c>
      <c r="I6" s="2">
        <f>'Data ALL'!$F$87/'Data ALL'!$N$87*100</f>
        <v>18.358616865370141</v>
      </c>
      <c r="J6" s="2">
        <f>'Data ALL'!$G$87/'Data ALL'!$N$87*100</f>
        <v>17.213926407097873</v>
      </c>
      <c r="K6" s="2">
        <f t="shared" ref="K6:K37" si="0">H6+I6+J6</f>
        <v>47.463064918604189</v>
      </c>
    </row>
    <row r="7" spans="1:13" x14ac:dyDescent="0.2">
      <c r="A7" s="3">
        <v>1</v>
      </c>
      <c r="B7" s="3">
        <v>1</v>
      </c>
      <c r="C7" s="3" t="str">
        <f>'Data ALL'!$AZ$273</f>
        <v>13e</v>
      </c>
      <c r="D7" s="3" t="str">
        <f>'Data ALL'!$C$273</f>
        <v>Total</v>
      </c>
      <c r="E7" s="3" t="str">
        <f>'Data ALL'!$AW$273</f>
        <v>Lower-middle-income</v>
      </c>
      <c r="F7" s="3" t="str">
        <f>'Data ALL'!$B$273</f>
        <v>Western Samoa</v>
      </c>
      <c r="G7" s="3" t="str">
        <f>'Data ALL'!$C$33</f>
        <v>Total</v>
      </c>
      <c r="H7" s="2">
        <f>'Data ALL'!$E$273/'Data ALL'!$N$273*100</f>
        <v>40.474263668015432</v>
      </c>
      <c r="I7" s="2">
        <f>'Data ALL'!$F$273/'Data ALL'!$N$273*100</f>
        <v>5.1510303942787239</v>
      </c>
      <c r="J7" s="2">
        <f>'Data ALL'!$G$273/'Data ALL'!$N$273*100</f>
        <v>5.9489978357015154</v>
      </c>
      <c r="K7" s="2">
        <f t="shared" si="0"/>
        <v>51.574291897995678</v>
      </c>
    </row>
    <row r="8" spans="1:13" x14ac:dyDescent="0.2">
      <c r="A8" s="3">
        <v>1</v>
      </c>
      <c r="B8" s="3">
        <v>1</v>
      </c>
      <c r="C8" s="3" t="str">
        <f>'Data ALL'!$AZ$189</f>
        <v>13e</v>
      </c>
      <c r="D8" s="3" t="str">
        <f>'Data ALL'!$C$189</f>
        <v>Total</v>
      </c>
      <c r="E8" s="3" t="str">
        <f>'Data ALL'!$AW$189</f>
        <v>Lower-middle-income</v>
      </c>
      <c r="F8" s="3" t="str">
        <f>'Data ALL'!$B$189</f>
        <v>Sri Lanka</v>
      </c>
      <c r="G8" s="3" t="str">
        <f>'Data ALL'!$C$33</f>
        <v>Total</v>
      </c>
      <c r="H8" s="2">
        <f>'Data ALL'!$E$189/'Data ALL'!$N$189*100</f>
        <v>51.755893757415407</v>
      </c>
      <c r="I8" s="2">
        <f>'Data ALL'!$F$189/'Data ALL'!$N$189*100</f>
        <v>8.1783750592649653</v>
      </c>
      <c r="J8" s="2">
        <f>'Data ALL'!$G$189/'Data ALL'!$N$189*100</f>
        <v>7.1036832217460297</v>
      </c>
      <c r="K8" s="2">
        <f t="shared" si="0"/>
        <v>67.037952038426397</v>
      </c>
    </row>
    <row r="9" spans="1:13" x14ac:dyDescent="0.2">
      <c r="A9" s="3">
        <v>1</v>
      </c>
      <c r="B9" s="3">
        <v>1</v>
      </c>
      <c r="C9" s="3" t="str">
        <f>'Data ALL'!$AZ$237</f>
        <v>13e</v>
      </c>
      <c r="D9" s="3" t="str">
        <f>'Data ALL'!$C$237</f>
        <v>Total</v>
      </c>
      <c r="E9" s="3" t="str">
        <f>'Data ALL'!$AW$237</f>
        <v>Lower-middle-income</v>
      </c>
      <c r="F9" s="3" t="str">
        <f>'Data ALL'!$B$237</f>
        <v>Viet Nam</v>
      </c>
      <c r="G9" s="3" t="str">
        <f>'Data ALL'!$C$33</f>
        <v>Total</v>
      </c>
      <c r="H9" s="2">
        <f>'Data ALL'!$E$237/'Data ALL'!$N$237*100</f>
        <v>53.401871390735025</v>
      </c>
      <c r="I9" s="2">
        <f>'Data ALL'!$F$237/'Data ALL'!$N$237*100</f>
        <v>6.2199080452056545</v>
      </c>
      <c r="J9" s="2">
        <f>'Data ALL'!$G$237/'Data ALL'!$N$237*100</f>
        <v>8.0394101229900929</v>
      </c>
      <c r="K9" s="2">
        <f t="shared" si="0"/>
        <v>67.661189558930772</v>
      </c>
    </row>
    <row r="10" spans="1:13" x14ac:dyDescent="0.2">
      <c r="A10" s="3">
        <v>1</v>
      </c>
      <c r="B10" s="3">
        <v>1</v>
      </c>
      <c r="C10" s="3" t="str">
        <f>'Data ALL'!$AZ$249</f>
        <v>13e</v>
      </c>
      <c r="D10" s="3" t="str">
        <f>'Data ALL'!$C$249</f>
        <v>Total</v>
      </c>
      <c r="E10" s="3" t="str">
        <f>'Data ALL'!$AW$249</f>
        <v>Lower-middle-income</v>
      </c>
      <c r="F10" s="3" t="str">
        <f>'Data ALL'!$B$249</f>
        <v>Vanuatu</v>
      </c>
      <c r="G10" s="3" t="str">
        <f>'Data ALL'!$C$33</f>
        <v>Total</v>
      </c>
      <c r="H10" s="2">
        <f>'Data ALL'!$E$249/'Data ALL'!$N$249*100</f>
        <v>47.590705178655753</v>
      </c>
      <c r="I10" s="2">
        <f>'Data ALL'!$F$249/'Data ALL'!$N$249*100</f>
        <v>3.10679993703762</v>
      </c>
      <c r="J10" s="2">
        <f>'Data ALL'!$G$249/'Data ALL'!$N$249*100</f>
        <v>21.703329135841333</v>
      </c>
      <c r="K10" s="2">
        <f t="shared" si="0"/>
        <v>72.400834251534704</v>
      </c>
    </row>
    <row r="11" spans="1:13" x14ac:dyDescent="0.2">
      <c r="A11" s="3">
        <v>1</v>
      </c>
      <c r="B11" s="3">
        <v>1</v>
      </c>
      <c r="C11" s="3" t="str">
        <f>'Data ALL'!$AZ$201</f>
        <v>13e</v>
      </c>
      <c r="D11" s="3" t="str">
        <f>'Data ALL'!$C$201</f>
        <v>Total</v>
      </c>
      <c r="E11" s="3" t="str">
        <f>'Data ALL'!$AW$201</f>
        <v>Lower-middle-income</v>
      </c>
      <c r="F11" s="3" t="str">
        <f>'Data ALL'!$B$201</f>
        <v>Timor Leste</v>
      </c>
      <c r="G11" s="3" t="str">
        <f>'Data ALL'!$C$33</f>
        <v>Total</v>
      </c>
      <c r="H11" s="2">
        <f>'Data ALL'!$E$201/'Data ALL'!$N$201*100</f>
        <v>32.260869882960804</v>
      </c>
      <c r="I11" s="2">
        <f>'Data ALL'!$F$201/'Data ALL'!$N$201*100</f>
        <v>17.978653044371121</v>
      </c>
      <c r="J11" s="2">
        <f>'Data ALL'!$G$201/'Data ALL'!$N$201*100</f>
        <v>30.346513488922749</v>
      </c>
      <c r="K11" s="2">
        <f t="shared" si="0"/>
        <v>80.586036416254672</v>
      </c>
    </row>
    <row r="12" spans="1:13" x14ac:dyDescent="0.2">
      <c r="A12" s="3">
        <v>1</v>
      </c>
      <c r="B12" s="3">
        <v>1</v>
      </c>
      <c r="C12" s="3" t="str">
        <f>'Data ALL'!$AZ$147</f>
        <v>13e</v>
      </c>
      <c r="D12" s="3" t="str">
        <f>'Data ALL'!$C$147</f>
        <v>Total</v>
      </c>
      <c r="E12" s="3" t="str">
        <f>'Data ALL'!$AW$147</f>
        <v>Lower-middle-income</v>
      </c>
      <c r="F12" s="3" t="str">
        <f>'Data ALL'!$B$147</f>
        <v>Myanmar</v>
      </c>
      <c r="G12" s="3" t="str">
        <f>'Data ALL'!$C$33</f>
        <v>Total</v>
      </c>
      <c r="H12" s="2">
        <f>'Data ALL'!$E$147/'Data ALL'!$N$147*100</f>
        <v>64.970497958897823</v>
      </c>
      <c r="I12" s="2">
        <f>'Data ALL'!$F$147/'Data ALL'!$N$147*100</f>
        <v>13.173807269493279</v>
      </c>
      <c r="J12" s="2">
        <f>'Data ALL'!$G$147/'Data ALL'!$N$147*100</f>
        <v>2.8151811492215617</v>
      </c>
      <c r="K12" s="2">
        <f t="shared" si="0"/>
        <v>80.959486377612663</v>
      </c>
    </row>
    <row r="13" spans="1:13" x14ac:dyDescent="0.2">
      <c r="A13" s="3">
        <v>1</v>
      </c>
      <c r="B13" s="3">
        <v>1</v>
      </c>
      <c r="C13" s="3" t="str">
        <f>'Data ALL'!$AZ$159</f>
        <v>13e</v>
      </c>
      <c r="D13" s="3" t="str">
        <f>'Data ALL'!$C$159</f>
        <v>Total</v>
      </c>
      <c r="E13" s="3" t="str">
        <f>'Data ALL'!$AW$159</f>
        <v>Lower-middle-income</v>
      </c>
      <c r="F13" s="3" t="str">
        <f>'Data ALL'!$B$159</f>
        <v>Nepal</v>
      </c>
      <c r="G13" s="3" t="str">
        <f>'Data ALL'!$C$33</f>
        <v>Total</v>
      </c>
      <c r="H13" s="2">
        <f>'Data ALL'!$E$159/'Data ALL'!$N$159*100</f>
        <v>54.085018676012588</v>
      </c>
      <c r="I13" s="2">
        <f>'Data ALL'!$F$159/'Data ALL'!$N$159*100</f>
        <v>22.381380520359905</v>
      </c>
      <c r="J13" s="2">
        <f>'Data ALL'!$G$159/'Data ALL'!$N$159*100</f>
        <v>5.0908440562750146</v>
      </c>
      <c r="K13" s="2">
        <f t="shared" si="0"/>
        <v>81.55724325264751</v>
      </c>
    </row>
    <row r="14" spans="1:13" x14ac:dyDescent="0.2">
      <c r="A14" s="3">
        <v>1</v>
      </c>
      <c r="B14" s="3">
        <v>1</v>
      </c>
      <c r="C14" s="3" t="str">
        <f>'Data ALL'!$AZ$27</f>
        <v>13e</v>
      </c>
      <c r="D14" s="3" t="str">
        <f>'Data ALL'!$C$27</f>
        <v>Total</v>
      </c>
      <c r="E14" s="3" t="str">
        <f>'Data ALL'!$AW$27</f>
        <v>Lower-middle-income</v>
      </c>
      <c r="F14" s="3" t="str">
        <f>'Data ALL'!$B$27</f>
        <v xml:space="preserve"> Bangladesh</v>
      </c>
      <c r="G14" s="3" t="str">
        <f>'Data ALL'!$C$33</f>
        <v>Total</v>
      </c>
      <c r="H14" s="2">
        <f>'Data ALL'!$E$27/'Data ALL'!$N$27*100</f>
        <v>56.430405696150686</v>
      </c>
      <c r="I14" s="2">
        <f>'Data ALL'!$F$27/'Data ALL'!$N$27*100</f>
        <v>17.70725103007052</v>
      </c>
      <c r="J14" s="2">
        <f>'Data ALL'!$G$27/'Data ALL'!$N$27*100</f>
        <v>7.9101720553847024</v>
      </c>
      <c r="K14" s="2">
        <f t="shared" si="0"/>
        <v>82.047828781605915</v>
      </c>
    </row>
    <row r="15" spans="1:13" x14ac:dyDescent="0.2">
      <c r="A15" s="3">
        <v>1</v>
      </c>
      <c r="B15" s="3">
        <v>1</v>
      </c>
      <c r="C15" s="3" t="str">
        <f>'Data ALL'!$AZ$183</f>
        <v>13e</v>
      </c>
      <c r="D15" s="3" t="str">
        <f>'Data ALL'!$C$183</f>
        <v>Total</v>
      </c>
      <c r="E15" s="3" t="str">
        <f>'Data ALL'!$AW$183</f>
        <v>Lower-middle-income</v>
      </c>
      <c r="F15" s="3" t="str">
        <f>'Data ALL'!$B$183</f>
        <v>Pakistan</v>
      </c>
      <c r="G15" s="3" t="str">
        <f>'Data ALL'!$C$33</f>
        <v>Total</v>
      </c>
      <c r="H15" s="2">
        <f>'Data ALL'!$E$183/'Data ALL'!$N$183*100</f>
        <v>69.840687956932271</v>
      </c>
      <c r="I15" s="2">
        <f>'Data ALL'!$F$183/'Data ALL'!$N$183*100</f>
        <v>11.989087735406649</v>
      </c>
      <c r="J15" s="2">
        <f>'Data ALL'!$G$183/'Data ALL'!$N$183*100</f>
        <v>2.4354387522938259</v>
      </c>
      <c r="K15" s="2">
        <f t="shared" si="0"/>
        <v>84.265214444632747</v>
      </c>
    </row>
    <row r="16" spans="1:13" x14ac:dyDescent="0.2">
      <c r="A16" s="3">
        <v>1</v>
      </c>
      <c r="B16" s="3">
        <v>1</v>
      </c>
      <c r="C16" s="3" t="str">
        <f>'Data ALL'!$AZ$15</f>
        <v>13e</v>
      </c>
      <c r="D16" s="3" t="str">
        <f>'Data ALL'!$C$15</f>
        <v>Total</v>
      </c>
      <c r="E16" s="3" t="str">
        <f>'Data ALL'!$AW$15</f>
        <v>Low-income</v>
      </c>
      <c r="F16" s="3" t="str">
        <f>'Data ALL'!$B$15</f>
        <v>Afghanistan</v>
      </c>
      <c r="G16" s="3" t="str">
        <f>'Data ALL'!$C$33</f>
        <v>Total</v>
      </c>
      <c r="H16" s="2">
        <f>'Data ALL'!$E$15/'Data ALL'!$N$15*100</f>
        <v>61.130294236252666</v>
      </c>
      <c r="I16" s="2">
        <f>'Data ALL'!$F$15/'Data ALL'!$N$15*100</f>
        <v>7.8378755715271833</v>
      </c>
      <c r="J16" s="2">
        <f>'Data ALL'!$G$15/'Data ALL'!$N$15*100</f>
        <v>17.462429048159262</v>
      </c>
      <c r="K16" s="2">
        <f t="shared" si="0"/>
        <v>86.43059885593911</v>
      </c>
    </row>
    <row r="17" spans="1:11" x14ac:dyDescent="0.2">
      <c r="A17" s="3">
        <v>1</v>
      </c>
      <c r="B17" s="3">
        <v>1</v>
      </c>
      <c r="C17" s="3" t="str">
        <f>'Data ALL'!$AZ$75</f>
        <v>13e</v>
      </c>
      <c r="D17" s="3" t="str">
        <f>'Data ALL'!$C$75</f>
        <v>Total</v>
      </c>
      <c r="E17" s="3" t="str">
        <f>'Data ALL'!$AW$75</f>
        <v>Lower-middle-income</v>
      </c>
      <c r="F17" s="3" t="str">
        <f>'Data ALL'!$B$75</f>
        <v xml:space="preserve"> India</v>
      </c>
      <c r="G17" s="3" t="str">
        <f>'Data ALL'!$C$33</f>
        <v>Total</v>
      </c>
      <c r="H17" s="2">
        <f>'Data ALL'!$E$75/'Data ALL'!$N$75*100</f>
        <v>77.533769434010267</v>
      </c>
      <c r="I17" s="2">
        <f>'Data ALL'!$F$75/'Data ALL'!$N$75*100</f>
        <v>7.1932582570289245</v>
      </c>
      <c r="J17" s="2">
        <f>'Data ALL'!$G$75/'Data ALL'!$N$75*100</f>
        <v>4.0323482158607966</v>
      </c>
      <c r="K17" s="2">
        <f t="shared" si="0"/>
        <v>88.75937590689999</v>
      </c>
    </row>
    <row r="18" spans="1:11" x14ac:dyDescent="0.2">
      <c r="A18" s="3">
        <v>1</v>
      </c>
      <c r="B18" s="3">
        <v>1</v>
      </c>
      <c r="C18" s="3" t="str">
        <f>'Data ALL'!$AZ$45</f>
        <v>13e</v>
      </c>
      <c r="D18" s="3" t="str">
        <f>'Data ALL'!$C$45</f>
        <v>Total</v>
      </c>
      <c r="E18" s="3" t="str">
        <f>'Data ALL'!$AW$45</f>
        <v>Lower-middle-income</v>
      </c>
      <c r="F18" s="3" t="str">
        <f>'Data ALL'!$B$45</f>
        <v xml:space="preserve"> Cambodia</v>
      </c>
      <c r="G18" s="3" t="str">
        <f>'Data ALL'!$C$33</f>
        <v>Total</v>
      </c>
      <c r="H18" s="2">
        <f>'Data ALL'!$E$45/'Data ALL'!$N$45*100</f>
        <v>68.787010418502035</v>
      </c>
      <c r="I18" s="2">
        <f>'Data ALL'!$F$45/'Data ALL'!$N$45*100</f>
        <v>10.140927845287569</v>
      </c>
      <c r="J18" s="2">
        <f>'Data ALL'!$G$45/'Data ALL'!$N$45*100</f>
        <v>10.476836007738836</v>
      </c>
      <c r="K18" s="2">
        <f t="shared" si="0"/>
        <v>89.404774271528439</v>
      </c>
    </row>
    <row r="19" spans="1:11" x14ac:dyDescent="0.2">
      <c r="A19" s="3">
        <v>1</v>
      </c>
      <c r="B19" s="3">
        <v>1</v>
      </c>
      <c r="C19" s="3" t="str">
        <f>'Data ALL'!$AZ$99</f>
        <v>13e</v>
      </c>
      <c r="D19" s="3" t="str">
        <f>'Data ALL'!$C$99</f>
        <v>Total</v>
      </c>
      <c r="E19" s="3" t="str">
        <f>'Data ALL'!$AW$99</f>
        <v>Lower-middle-income</v>
      </c>
      <c r="F19" s="3" t="str">
        <f>'Data ALL'!$B$99</f>
        <v>Lao PDR</v>
      </c>
      <c r="G19" s="3" t="str">
        <f>'Data ALL'!$C$33</f>
        <v>Total</v>
      </c>
      <c r="H19" s="2">
        <f>'Data ALL'!$E$99/'Data ALL'!$N$99*100</f>
        <v>17.909212224454095</v>
      </c>
      <c r="I19" s="2">
        <f>'Data ALL'!$F$99/'Data ALL'!$N$99*100</f>
        <v>7.4747076378758948</v>
      </c>
      <c r="J19" s="2">
        <f>'Data ALL'!$G$99/'Data ALL'!$N$99*100</f>
        <v>65.060279073001411</v>
      </c>
      <c r="K19" s="2">
        <f t="shared" si="0"/>
        <v>90.4441989353314</v>
      </c>
    </row>
    <row r="20" spans="1:11" x14ac:dyDescent="0.2">
      <c r="A20" s="3">
        <v>1</v>
      </c>
      <c r="B20" s="3">
        <v>2</v>
      </c>
      <c r="C20" s="3" t="str">
        <f>'Data ALL'!$AZ$123</f>
        <v>13e</v>
      </c>
      <c r="D20" s="3" t="str">
        <f>'Data ALL'!$C$123</f>
        <v>Total</v>
      </c>
      <c r="E20" s="3" t="str">
        <f>'Data ALL'!$AW$123</f>
        <v>Upper-middle-income</v>
      </c>
      <c r="F20" s="3" t="str">
        <f>'Data ALL'!$B$123</f>
        <v>Marshall Islands</v>
      </c>
      <c r="G20" s="3" t="str">
        <f>'Data ALL'!$C$33</f>
        <v>Total</v>
      </c>
      <c r="H20" s="2">
        <f>'Data ALL'!$E$123/'Data ALL'!$N$123*100</f>
        <v>5.7721642565135154</v>
      </c>
      <c r="I20" s="2">
        <f>'Data ALL'!$F$123/'Data ALL'!$N$123*100</f>
        <v>6.6263957532491302</v>
      </c>
      <c r="J20" s="2">
        <f>'Data ALL'!$G$123/'Data ALL'!$N$123*100</f>
        <v>11.30636402465068</v>
      </c>
      <c r="K20" s="2">
        <f t="shared" si="0"/>
        <v>23.704924034413324</v>
      </c>
    </row>
    <row r="21" spans="1:11" x14ac:dyDescent="0.2">
      <c r="A21" s="3">
        <v>1</v>
      </c>
      <c r="B21" s="3">
        <v>2</v>
      </c>
      <c r="C21" s="3" t="str">
        <f>'Data ALL'!$AZ$225</f>
        <v>13e</v>
      </c>
      <c r="D21" s="3" t="str">
        <f>'Data ALL'!$C$225</f>
        <v>Total</v>
      </c>
      <c r="E21" s="3" t="str">
        <f>'Data ALL'!$AW$225</f>
        <v>Upper-middle-income</v>
      </c>
      <c r="F21" s="3" t="str">
        <f>'Data ALL'!$B$225</f>
        <v>Tuvalu</v>
      </c>
      <c r="G21" s="3" t="str">
        <f>'Data ALL'!$C$33</f>
        <v>Total</v>
      </c>
      <c r="H21" s="2">
        <f>'Data ALL'!$E$225/'Data ALL'!$N$225*100</f>
        <v>6.8989071038251364</v>
      </c>
      <c r="I21" s="2">
        <f>'Data ALL'!$F$225/'Data ALL'!$N$225*100</f>
        <v>14.549180327868852</v>
      </c>
      <c r="J21" s="2">
        <f>'Data ALL'!$G$225/'Data ALL'!$N$225*100</f>
        <v>2.8688524590163933</v>
      </c>
      <c r="K21" s="2">
        <f t="shared" si="0"/>
        <v>24.31693989071038</v>
      </c>
    </row>
    <row r="22" spans="1:11" x14ac:dyDescent="0.2">
      <c r="A22" s="3">
        <v>1</v>
      </c>
      <c r="B22" s="3">
        <v>2</v>
      </c>
      <c r="C22" s="3" t="str">
        <f>'Data ALL'!$AZ$57</f>
        <v>13e</v>
      </c>
      <c r="D22" s="3" t="str">
        <f>'Data ALL'!$C$57</f>
        <v>Total</v>
      </c>
      <c r="E22" s="3" t="str">
        <f>'Data ALL'!$AW$57</f>
        <v>Upper-middle-income</v>
      </c>
      <c r="F22" s="3" t="str">
        <f>'Data ALL'!$B$57</f>
        <v>Cook Islands</v>
      </c>
      <c r="G22" s="3" t="str">
        <f>'Data ALL'!$C$33</f>
        <v>Total</v>
      </c>
      <c r="H22" s="2">
        <f>'Data ALL'!$E$57/'Data ALL'!$N$57*100</f>
        <v>21.457995256522285</v>
      </c>
      <c r="I22" s="2">
        <f>'Data ALL'!$F$57/'Data ALL'!$N$57*100</f>
        <v>5.6422419173636253</v>
      </c>
      <c r="J22" s="2">
        <f>'Data ALL'!$G$57/'Data ALL'!$N$57*100</f>
        <v>2.0721507926600924</v>
      </c>
      <c r="K22" s="2">
        <f t="shared" si="0"/>
        <v>29.172387966546001</v>
      </c>
    </row>
    <row r="23" spans="1:11" x14ac:dyDescent="0.2">
      <c r="A23" s="3">
        <v>1</v>
      </c>
      <c r="B23" s="3">
        <v>2</v>
      </c>
      <c r="C23" s="3" t="str">
        <f>'Data ALL'!$AZ$261</f>
        <v>13e</v>
      </c>
      <c r="D23" s="3" t="str">
        <f>'Data ALL'!$C$261</f>
        <v>Total</v>
      </c>
      <c r="E23" s="3" t="str">
        <f>'Data ALL'!$AW$261</f>
        <v>Upper-middle-income</v>
      </c>
      <c r="F23" s="3" t="str">
        <f>'Data ALL'!$B$261</f>
        <v>Wallis &amp; Futuma</v>
      </c>
      <c r="G23" s="3" t="str">
        <f>'Data ALL'!$C$33</f>
        <v>Total</v>
      </c>
      <c r="H23" s="2">
        <f>'Data ALL'!$E$261/'Data ALL'!$N$261*100</f>
        <v>14.319304020691275</v>
      </c>
      <c r="I23" s="2">
        <f>'Data ALL'!$F$261/'Data ALL'!$N$261*100</f>
        <v>3.1036915118739716</v>
      </c>
      <c r="J23" s="2">
        <f>'Data ALL'!$G$261/'Data ALL'!$N$261*100</f>
        <v>18.575123442276041</v>
      </c>
      <c r="K23" s="2">
        <f t="shared" si="0"/>
        <v>35.99811897484129</v>
      </c>
    </row>
    <row r="24" spans="1:11" x14ac:dyDescent="0.2">
      <c r="A24" s="3">
        <v>1</v>
      </c>
      <c r="B24" s="3">
        <v>2</v>
      </c>
      <c r="C24" s="3" t="str">
        <f>'Data ALL'!$AZ$135</f>
        <v>13e</v>
      </c>
      <c r="D24" s="3" t="str">
        <f>'Data ALL'!$C$135</f>
        <v>Total</v>
      </c>
      <c r="E24" s="3" t="str">
        <f>'Data ALL'!$AW$135</f>
        <v>Upper-middle-income</v>
      </c>
      <c r="F24" s="3" t="str">
        <f>'Data ALL'!$B$135</f>
        <v>Mongolia</v>
      </c>
      <c r="G24" s="3" t="str">
        <f>'Data ALL'!$C$33</f>
        <v>Total</v>
      </c>
      <c r="H24" s="2">
        <f>'Data ALL'!$E$135/'Data ALL'!$N$135*100</f>
        <v>32.258568428537238</v>
      </c>
      <c r="I24" s="2">
        <f>'Data ALL'!$F$135/'Data ALL'!$N$135*100</f>
        <v>6.4198862801258016</v>
      </c>
      <c r="J24" s="2">
        <f>'Data ALL'!$G$135/'Data ALL'!$N$135*100</f>
        <v>0.68248853990237857</v>
      </c>
      <c r="K24" s="2">
        <f t="shared" si="0"/>
        <v>39.36094324856542</v>
      </c>
    </row>
    <row r="25" spans="1:11" x14ac:dyDescent="0.2">
      <c r="A25" s="3">
        <v>1</v>
      </c>
      <c r="B25" s="3">
        <v>2</v>
      </c>
      <c r="C25" s="3" t="str">
        <f>'Data ALL'!$AZ$69</f>
        <v>13e</v>
      </c>
      <c r="D25" s="3" t="str">
        <f>'Data ALL'!$C$69</f>
        <v>Total</v>
      </c>
      <c r="E25" s="3" t="str">
        <f>'Data ALL'!$AW$69</f>
        <v>Upper-middle-income</v>
      </c>
      <c r="F25" s="3" t="str">
        <f>'Data ALL'!$B$69</f>
        <v>Fiji</v>
      </c>
      <c r="G25" s="3" t="str">
        <f>'Data ALL'!$C$33</f>
        <v>Total</v>
      </c>
      <c r="H25" s="2">
        <f>'Data ALL'!$E$69/'Data ALL'!$N$69*100</f>
        <v>32.795361907586745</v>
      </c>
      <c r="I25" s="2">
        <f>'Data ALL'!$F$69/'Data ALL'!$N$69*100</f>
        <v>8.7514639284960758</v>
      </c>
      <c r="J25" s="2">
        <f>'Data ALL'!$G$69/'Data ALL'!$N$69*100</f>
        <v>2.0897101498023125</v>
      </c>
      <c r="K25" s="2">
        <f t="shared" si="0"/>
        <v>43.636535985885132</v>
      </c>
    </row>
    <row r="26" spans="1:11" x14ac:dyDescent="0.2">
      <c r="A26" s="3">
        <v>1</v>
      </c>
      <c r="B26" s="3">
        <v>2</v>
      </c>
      <c r="C26" s="3" t="str">
        <f>'Data ALL'!$AZ$111</f>
        <v>13e</v>
      </c>
      <c r="D26" s="3" t="str">
        <f>'Data ALL'!$C$111</f>
        <v>Total</v>
      </c>
      <c r="E26" s="3" t="str">
        <f>'Data ALL'!$AW$111</f>
        <v>Upper-middle-income</v>
      </c>
      <c r="F26" s="3" t="str">
        <f>'Data ALL'!$B$111</f>
        <v>Maldives</v>
      </c>
      <c r="G26" s="3" t="str">
        <f>'Data ALL'!$C$33</f>
        <v>Total</v>
      </c>
      <c r="H26" s="2">
        <f>'Data ALL'!$E$111/'Data ALL'!$N$111*100</f>
        <v>14.934337461878384</v>
      </c>
      <c r="I26" s="2">
        <f>'Data ALL'!$F$111/'Data ALL'!$N$111*100</f>
        <v>18.12099334038713</v>
      </c>
      <c r="J26" s="2">
        <f>'Data ALL'!$G$111/'Data ALL'!$N$111*100</f>
        <v>15.090454554884753</v>
      </c>
      <c r="K26" s="2">
        <f t="shared" si="0"/>
        <v>48.145785357150267</v>
      </c>
    </row>
    <row r="27" spans="1:11" x14ac:dyDescent="0.2">
      <c r="A27" s="3">
        <v>1</v>
      </c>
      <c r="B27" s="3">
        <v>2</v>
      </c>
      <c r="C27" s="3" t="s">
        <v>140</v>
      </c>
      <c r="D27" s="3" t="str">
        <f>'Data ALL'!$C$9</f>
        <v>Total</v>
      </c>
      <c r="E27" s="3" t="str">
        <f>'Data ALL'!$AW$9</f>
        <v>Upper-middle income</v>
      </c>
      <c r="F27" s="3" t="str">
        <f>'Data ALL'!$B$9</f>
        <v>Abelina</v>
      </c>
      <c r="G27" s="3" t="str">
        <f>'Data ALL'!$C$33</f>
        <v>Total</v>
      </c>
      <c r="H27" s="2">
        <f>'Data ALL'!$E$9/'Data ALL'!$N$9*100</f>
        <v>45.072143981304421</v>
      </c>
      <c r="I27" s="2">
        <f>'Data ALL'!$F$9/'Data ALL'!$N$9*100</f>
        <v>6.2318802905145692</v>
      </c>
      <c r="J27" s="2">
        <f>'Data ALL'!$G$9/'Data ALL'!$N$9*100</f>
        <v>5.4860311910145629</v>
      </c>
      <c r="K27" s="2">
        <f t="shared" si="0"/>
        <v>56.79005546283355</v>
      </c>
    </row>
    <row r="28" spans="1:11" x14ac:dyDescent="0.2">
      <c r="A28" s="3">
        <v>1</v>
      </c>
      <c r="B28" s="3">
        <v>2</v>
      </c>
      <c r="C28" s="3" t="str">
        <f>'Data ALL'!$AZ$195</f>
        <v>13e</v>
      </c>
      <c r="D28" s="3" t="str">
        <f>'Data ALL'!$C$195</f>
        <v>Total</v>
      </c>
      <c r="E28" s="3" t="str">
        <f>'Data ALL'!$AW$195</f>
        <v>Upper-middle-income</v>
      </c>
      <c r="F28" s="3" t="str">
        <f>'Data ALL'!$B$195</f>
        <v>Thailand</v>
      </c>
      <c r="G28" s="3" t="str">
        <f>'Data ALL'!$C$33</f>
        <v>Total</v>
      </c>
      <c r="H28" s="2">
        <f>'Data ALL'!$E$195/'Data ALL'!$N$195*100</f>
        <v>41.677052811956152</v>
      </c>
      <c r="I28" s="2">
        <f>'Data ALL'!$F$195/'Data ALL'!$N$195*100</f>
        <v>17.745504663269575</v>
      </c>
      <c r="J28" s="2">
        <f>'Data ALL'!$G$195/'Data ALL'!$N$195*100</f>
        <v>5.5599427315572552</v>
      </c>
      <c r="K28" s="2">
        <f t="shared" si="0"/>
        <v>64.982500206782987</v>
      </c>
    </row>
    <row r="29" spans="1:11" x14ac:dyDescent="0.2">
      <c r="A29" s="3">
        <v>1</v>
      </c>
      <c r="B29" s="3">
        <v>2</v>
      </c>
      <c r="C29" s="3" t="str">
        <f>'Data ALL'!$AZ$213</f>
        <v>13e</v>
      </c>
      <c r="D29" s="3" t="str">
        <f>'Data ALL'!$C$213</f>
        <v>Total</v>
      </c>
      <c r="E29" s="3" t="str">
        <f>'Data ALL'!$AW$213</f>
        <v>Upper-middle-income</v>
      </c>
      <c r="F29" s="3" t="str">
        <f>'Data ALL'!$B$213</f>
        <v>Tonga</v>
      </c>
      <c r="G29" s="3" t="str">
        <f>'Data ALL'!$C$33</f>
        <v>Total</v>
      </c>
      <c r="H29" s="2">
        <f>'Data ALL'!$E$213/'Data ALL'!$N$213*100</f>
        <v>54.146091774057567</v>
      </c>
      <c r="I29" s="2">
        <f>'Data ALL'!$F$213/'Data ALL'!$N$213*100</f>
        <v>15.145128266891486</v>
      </c>
      <c r="J29" s="2">
        <f>'Data ALL'!$G$213/'Data ALL'!$N$213*100</f>
        <v>11.676502468987113</v>
      </c>
      <c r="K29" s="2">
        <f t="shared" si="0"/>
        <v>80.967722509936166</v>
      </c>
    </row>
    <row r="30" spans="1:11" x14ac:dyDescent="0.2">
      <c r="A30" s="3">
        <v>1</v>
      </c>
      <c r="B30" s="3">
        <v>2</v>
      </c>
      <c r="C30" s="3" t="str">
        <f>'Data ALL'!$AZ$81</f>
        <v>13e</v>
      </c>
      <c r="D30" s="3" t="str">
        <f>'Data ALL'!$C$81</f>
        <v>Total</v>
      </c>
      <c r="E30" s="3" t="str">
        <f>'Data ALL'!$AW$81</f>
        <v>Upper-middle-income</v>
      </c>
      <c r="F30" s="3" t="str">
        <f>'Data ALL'!$B$81</f>
        <v xml:space="preserve"> Indonesia</v>
      </c>
      <c r="G30" s="3" t="str">
        <f>'Data ALL'!$C$33</f>
        <v>Total</v>
      </c>
      <c r="H30" s="2">
        <f>'Data ALL'!$E$81/'Data ALL'!$N$81*100</f>
        <v>52.555365576660883</v>
      </c>
      <c r="I30" s="2">
        <f>'Data ALL'!$F$81/'Data ALL'!$N$81*100</f>
        <v>24.732825241861995</v>
      </c>
      <c r="J30" s="2">
        <f>'Data ALL'!$G$81/'Data ALL'!$N$81*100</f>
        <v>3.8458295206523379</v>
      </c>
      <c r="K30" s="2">
        <f t="shared" si="0"/>
        <v>81.134020339175223</v>
      </c>
    </row>
    <row r="31" spans="1:11" x14ac:dyDescent="0.2">
      <c r="A31" s="3">
        <v>1</v>
      </c>
      <c r="B31" s="3">
        <v>3</v>
      </c>
      <c r="C31" s="3" t="str">
        <f>'Data ALL'!$AZ$279</f>
        <v>13e</v>
      </c>
      <c r="D31" s="3" t="str">
        <f>'Data ALL'!$C$279</f>
        <v>Total</v>
      </c>
      <c r="E31" s="3" t="str">
        <f>'Data ALL'!$AW$279</f>
        <v>High-income</v>
      </c>
      <c r="F31" s="3" t="str">
        <f>'Data ALL'!$B$279</f>
        <v>Australia</v>
      </c>
      <c r="G31" s="3" t="str">
        <f>'Data ALL'!$C$33</f>
        <v>Total</v>
      </c>
      <c r="H31" s="2">
        <f>'Data ALL'!$E$279/'Data ALL'!$N$279*100</f>
        <v>23.169608319715163</v>
      </c>
      <c r="I31" s="2">
        <f>'Data ALL'!$F$279/'Data ALL'!$N$279*100</f>
        <v>2.8506966009222161</v>
      </c>
      <c r="J31" s="2">
        <f>'Data ALL'!$G$279/'Data ALL'!$N$279*100</f>
        <v>8.5189091549410428E-2</v>
      </c>
      <c r="K31" s="2">
        <f t="shared" si="0"/>
        <v>26.105494012186789</v>
      </c>
    </row>
    <row r="32" spans="1:11" x14ac:dyDescent="0.2">
      <c r="A32" s="3">
        <v>1</v>
      </c>
      <c r="B32" s="3">
        <v>3</v>
      </c>
      <c r="C32" s="3" t="str">
        <f>'Data ALL'!$AZ$33</f>
        <v>13e</v>
      </c>
      <c r="D32" s="3" t="str">
        <f>'Data ALL'!$C$33</f>
        <v>Total</v>
      </c>
      <c r="E32" s="3" t="str">
        <f>'Data ALL'!$AW$33</f>
        <v>High-income</v>
      </c>
      <c r="F32" s="3" t="str">
        <f>'Data ALL'!$B$33</f>
        <v xml:space="preserve"> Brunei Darussalam</v>
      </c>
      <c r="G32" s="3" t="str">
        <f>'Data ALL'!$C$33</f>
        <v>Total</v>
      </c>
      <c r="H32" s="2">
        <f>'Data ALL'!$E$33/'Data ALL'!$N$33*100</f>
        <v>2.9269661887320315</v>
      </c>
      <c r="I32" s="2">
        <f>'Data ALL'!$F$33/'Data ALL'!$N$33*100</f>
        <v>21.5135005797795</v>
      </c>
      <c r="J32" s="2">
        <f>'Data ALL'!$G$33/'Data ALL'!$N$33*100</f>
        <v>3.9885148441957634</v>
      </c>
      <c r="K32" s="2">
        <f t="shared" si="0"/>
        <v>28.428981612707293</v>
      </c>
    </row>
    <row r="33" spans="1:11" x14ac:dyDescent="0.2">
      <c r="A33" s="3">
        <v>1</v>
      </c>
      <c r="B33" s="3">
        <v>3</v>
      </c>
      <c r="C33" s="3" t="str">
        <f>'Data ALL'!$AZ$285</f>
        <v>13e</v>
      </c>
      <c r="D33" s="3" t="str">
        <f>'Data ALL'!$C$285</f>
        <v>Total</v>
      </c>
      <c r="E33" s="3" t="str">
        <f>'Data ALL'!$AW$285</f>
        <v>High-income</v>
      </c>
      <c r="F33" s="3" t="str">
        <f>'Data ALL'!$B$285</f>
        <v>Korea Republic</v>
      </c>
      <c r="G33" s="3" t="str">
        <f>'Data ALL'!$C$33</f>
        <v>Total</v>
      </c>
      <c r="H33" s="2">
        <f>'Data ALL'!$E$285/'Data ALL'!$N$285*100</f>
        <v>16.937737609663944</v>
      </c>
      <c r="I33" s="2">
        <f>'Data ALL'!$F$285/'Data ALL'!$N$285*100</f>
        <v>12.02301466722365</v>
      </c>
      <c r="J33" s="2">
        <f>'Data ALL'!$G$285/'Data ALL'!$N$285*100</f>
        <v>0.16158372571953064</v>
      </c>
      <c r="K33" s="2">
        <f t="shared" si="0"/>
        <v>29.122336002607128</v>
      </c>
    </row>
    <row r="34" spans="1:11" x14ac:dyDescent="0.2">
      <c r="A34" s="3">
        <v>1</v>
      </c>
      <c r="B34" s="3">
        <v>3</v>
      </c>
      <c r="C34" s="3" t="str">
        <f>'Data ALL'!$AZ$171</f>
        <v>13e</v>
      </c>
      <c r="D34" s="3" t="str">
        <f>'Data ALL'!$C$171</f>
        <v>Total</v>
      </c>
      <c r="E34" s="3" t="str">
        <f>'Data ALL'!$AW$171</f>
        <v>High-income</v>
      </c>
      <c r="F34" s="3" t="str">
        <f>'Data ALL'!$B$171</f>
        <v>Nauru</v>
      </c>
      <c r="G34" s="3" t="str">
        <f>'Data ALL'!$C$33</f>
        <v>Total</v>
      </c>
      <c r="H34" s="2">
        <f>'Data ALL'!$E$171/'Data ALL'!$N$171*100</f>
        <v>24.08447539878679</v>
      </c>
      <c r="I34" s="2">
        <f>'Data ALL'!$F$171/'Data ALL'!$N$171*100</f>
        <v>23.545270725679622</v>
      </c>
      <c r="J34" s="2">
        <f>'Data ALL'!$G$171/'Data ALL'!$N$171*100</f>
        <v>0.33700292069197935</v>
      </c>
      <c r="K34" s="2">
        <f t="shared" si="0"/>
        <v>47.966749045158387</v>
      </c>
    </row>
    <row r="35" spans="1:11" x14ac:dyDescent="0.2">
      <c r="A35" s="3">
        <v>2</v>
      </c>
      <c r="B35" s="3">
        <v>1</v>
      </c>
      <c r="C35" s="3" t="str">
        <f>'Data ALL'!$AZ$274</f>
        <v>13e</v>
      </c>
      <c r="D35" s="3" t="str">
        <f>'Data ALL'!$C$274</f>
        <v>Employees</v>
      </c>
      <c r="E35" s="3" t="str">
        <f>'Data ALL'!$AW$274</f>
        <v>Lower-middle-income</v>
      </c>
      <c r="F35" s="3" t="str">
        <f>'Data ALL'!$B$274</f>
        <v>Western Samoa</v>
      </c>
      <c r="G35" s="3" t="str">
        <f>'Data ALL'!$C$33</f>
        <v>Total</v>
      </c>
      <c r="H35" s="2">
        <f>'Data ALL'!$E$274/'Data ALL'!$N$274*100</f>
        <v>7.7261698440207969</v>
      </c>
      <c r="I35" s="2">
        <f>'Data ALL'!$F$274/'Data ALL'!$N$274*100</f>
        <v>6.6655112651646444</v>
      </c>
      <c r="J35" s="2">
        <f>'Data ALL'!$G$274/'Data ALL'!$N$274*100</f>
        <v>4.5268630849220104</v>
      </c>
      <c r="K35" s="2">
        <f t="shared" si="0"/>
        <v>18.918544194107451</v>
      </c>
    </row>
    <row r="36" spans="1:11" x14ac:dyDescent="0.2">
      <c r="A36" s="3">
        <v>2</v>
      </c>
      <c r="B36" s="3">
        <v>1</v>
      </c>
      <c r="C36" s="3" t="str">
        <f>'Data ALL'!$AZ$88</f>
        <v>13e</v>
      </c>
      <c r="D36" s="3" t="str">
        <f>'Data ALL'!$C$88</f>
        <v>Employees</v>
      </c>
      <c r="E36" s="3" t="str">
        <f>'Data ALL'!$AW$88</f>
        <v>Lower-middle-income</v>
      </c>
      <c r="F36" s="3" t="str">
        <f>'Data ALL'!$B$88</f>
        <v>Kiribati</v>
      </c>
      <c r="G36" s="3" t="str">
        <f>'Data ALL'!$C$33</f>
        <v>Total</v>
      </c>
      <c r="H36" s="2">
        <f>'Data ALL'!$E$88/'Data ALL'!$N$88*100</f>
        <v>4.5830380344909045</v>
      </c>
      <c r="I36" s="2">
        <f>'Data ALL'!$F$88/'Data ALL'!$N$88*100</f>
        <v>21.574533427828964</v>
      </c>
      <c r="J36" s="2">
        <f>'Data ALL'!$G$88/'Data ALL'!$N$88*100</f>
        <v>2.6045357902197024</v>
      </c>
      <c r="K36" s="2">
        <f t="shared" si="0"/>
        <v>28.762107252539572</v>
      </c>
    </row>
    <row r="37" spans="1:11" x14ac:dyDescent="0.2">
      <c r="A37" s="3">
        <v>2</v>
      </c>
      <c r="B37" s="3">
        <v>1</v>
      </c>
      <c r="C37" s="3" t="str">
        <f>'Data ALL'!$AZ$250</f>
        <v>13e</v>
      </c>
      <c r="D37" s="3" t="str">
        <f>'Data ALL'!$C$250</f>
        <v>Employees</v>
      </c>
      <c r="E37" s="3" t="str">
        <f>'Data ALL'!$AW$250</f>
        <v>Lower-middle-income</v>
      </c>
      <c r="F37" s="3" t="str">
        <f>'Data ALL'!$B$250</f>
        <v>Vanuatu</v>
      </c>
      <c r="G37" s="3" t="str">
        <f>'Data ALL'!$C$33</f>
        <v>Total</v>
      </c>
      <c r="H37" s="2">
        <f>'Data ALL'!$E$250/'Data ALL'!$N$250*100</f>
        <v>22.005451516834082</v>
      </c>
      <c r="I37" s="2">
        <f>'Data ALL'!$F$250/'Data ALL'!$N$250*100</f>
        <v>7.2232598051587509</v>
      </c>
      <c r="J37" s="2">
        <f>'Data ALL'!$G$250/'Data ALL'!$N$250*100</f>
        <v>5.6382817626571091</v>
      </c>
      <c r="K37" s="2">
        <f t="shared" si="0"/>
        <v>34.866993084649941</v>
      </c>
    </row>
    <row r="38" spans="1:11" x14ac:dyDescent="0.2">
      <c r="A38" s="3">
        <v>2</v>
      </c>
      <c r="B38" s="3">
        <v>1</v>
      </c>
      <c r="C38" s="3" t="str">
        <f>'Data ALL'!$AZ$238</f>
        <v>13e</v>
      </c>
      <c r="D38" s="3" t="str">
        <f>'Data ALL'!$C$238</f>
        <v>Employees</v>
      </c>
      <c r="E38" s="3" t="str">
        <f>'Data ALL'!$AW$238</f>
        <v>Lower-middle-income</v>
      </c>
      <c r="F38" s="3" t="str">
        <f>'Data ALL'!$B$238</f>
        <v>Viet Nam</v>
      </c>
      <c r="G38" s="3" t="str">
        <f>'Data ALL'!$C$33</f>
        <v>Total</v>
      </c>
      <c r="H38" s="2">
        <f>'Data ALL'!$E$238/'Data ALL'!$N$238*100</f>
        <v>32.486410010350134</v>
      </c>
      <c r="I38" s="2">
        <f>'Data ALL'!$F$238/'Data ALL'!$N$238*100</f>
        <v>9.8164336678041177</v>
      </c>
      <c r="J38" s="2">
        <f>'Data ALL'!$G$238/'Data ALL'!$N$238*100</f>
        <v>0.61427115617108741</v>
      </c>
      <c r="K38" s="2">
        <f t="shared" ref="K38:K69" si="1">H38+I38+J38</f>
        <v>42.917114834325339</v>
      </c>
    </row>
    <row r="39" spans="1:11" x14ac:dyDescent="0.2">
      <c r="A39" s="3">
        <v>2</v>
      </c>
      <c r="B39" s="3">
        <v>1</v>
      </c>
      <c r="C39" s="3" t="str">
        <f>'Data ALL'!$AZ$190</f>
        <v>13e</v>
      </c>
      <c r="D39" s="3" t="str">
        <f>'Data ALL'!$C$190</f>
        <v>Employees</v>
      </c>
      <c r="E39" s="3" t="str">
        <f>'Data ALL'!$AW$190</f>
        <v>Lower-middle-income</v>
      </c>
      <c r="F39" s="3" t="str">
        <f>'Data ALL'!$B$190</f>
        <v>Sri Lanka</v>
      </c>
      <c r="G39" s="3" t="str">
        <f>'Data ALL'!$C$33</f>
        <v>Total</v>
      </c>
      <c r="H39" s="2">
        <f>'Data ALL'!$E$190/'Data ALL'!$N$190*100</f>
        <v>31.626344924578483</v>
      </c>
      <c r="I39" s="2">
        <f>'Data ALL'!$F$190/'Data ALL'!$N$190*100</f>
        <v>12.982568191311062</v>
      </c>
      <c r="J39" s="2">
        <f>'Data ALL'!$G$190/'Data ALL'!$N$190*100</f>
        <v>5.5939980014486856</v>
      </c>
      <c r="K39" s="2">
        <f t="shared" si="1"/>
        <v>50.202911117338232</v>
      </c>
    </row>
    <row r="40" spans="1:11" x14ac:dyDescent="0.2">
      <c r="A40" s="3">
        <v>2</v>
      </c>
      <c r="B40" s="3">
        <v>1</v>
      </c>
      <c r="C40" s="3" t="str">
        <f>'Data ALL'!$AZ$76</f>
        <v>13e</v>
      </c>
      <c r="D40" s="3" t="str">
        <f>'Data ALL'!$C$76</f>
        <v>Employees</v>
      </c>
      <c r="E40" s="3" t="str">
        <f>'Data ALL'!$AW$76</f>
        <v>Lower-middle-income</v>
      </c>
      <c r="F40" s="3" t="str">
        <f>'Data ALL'!$B$76</f>
        <v xml:space="preserve"> India</v>
      </c>
      <c r="G40" s="3" t="str">
        <f>'Data ALL'!$C$33</f>
        <v>Total</v>
      </c>
      <c r="H40" s="2">
        <f>'Data ALL'!$E$76/'Data ALL'!$N$76*100</f>
        <v>24.428480440077948</v>
      </c>
      <c r="I40" s="2">
        <f>'Data ALL'!$F$76/'Data ALL'!$N$76*100</f>
        <v>28.51766895084608</v>
      </c>
      <c r="J40" s="2">
        <f>'Data ALL'!$G$76/'Data ALL'!$N$76*100</f>
        <v>5.3349983140367385</v>
      </c>
      <c r="K40" s="2">
        <f t="shared" si="1"/>
        <v>58.281147704960766</v>
      </c>
    </row>
    <row r="41" spans="1:11" x14ac:dyDescent="0.2">
      <c r="A41" s="3">
        <v>2</v>
      </c>
      <c r="B41" s="3">
        <v>1</v>
      </c>
      <c r="C41" s="3" t="str">
        <f>'Data ALL'!$AZ$202</f>
        <v>13e</v>
      </c>
      <c r="D41" s="3" t="str">
        <f>'Data ALL'!$C$202</f>
        <v>Employees</v>
      </c>
      <c r="E41" s="3" t="str">
        <f>'Data ALL'!$AW$202</f>
        <v>Lower-middle-income</v>
      </c>
      <c r="F41" s="3" t="str">
        <f>'Data ALL'!$B$202</f>
        <v>Timor Leste</v>
      </c>
      <c r="G41" s="3" t="str">
        <f>'Data ALL'!$C$33</f>
        <v>Total</v>
      </c>
      <c r="H41" s="2">
        <f>'Data ALL'!$E$202/'Data ALL'!$N$202*100</f>
        <v>13.500747437042804</v>
      </c>
      <c r="I41" s="2">
        <f>'Data ALL'!$F$202/'Data ALL'!$N$202*100</f>
        <v>42.974534068091955</v>
      </c>
      <c r="J41" s="2">
        <f>'Data ALL'!$G$202/'Data ALL'!$N$202*100</f>
        <v>2.4103738954295775</v>
      </c>
      <c r="K41" s="2">
        <f t="shared" si="1"/>
        <v>58.885655400564339</v>
      </c>
    </row>
    <row r="42" spans="1:11" x14ac:dyDescent="0.2">
      <c r="A42" s="3">
        <v>2</v>
      </c>
      <c r="B42" s="3">
        <v>1</v>
      </c>
      <c r="C42" s="3" t="str">
        <f>'Data ALL'!$AZ$100</f>
        <v>13e</v>
      </c>
      <c r="D42" s="3" t="str">
        <f>'Data ALL'!$C$100</f>
        <v>Employees</v>
      </c>
      <c r="E42" s="3" t="str">
        <f>'Data ALL'!$AW$100</f>
        <v>Lower-middle-income</v>
      </c>
      <c r="F42" s="3" t="str">
        <f>'Data ALL'!$B$100</f>
        <v>Lao PDR</v>
      </c>
      <c r="G42" s="3" t="str">
        <f>'Data ALL'!$C$33</f>
        <v>Total</v>
      </c>
      <c r="H42" s="2">
        <f>'Data ALL'!$E$100/'Data ALL'!$N$100*100</f>
        <v>14.77133066323506</v>
      </c>
      <c r="I42" s="2">
        <f>'Data ALL'!$F$100/'Data ALL'!$N$100*100</f>
        <v>27.475504017196588</v>
      </c>
      <c r="J42" s="2">
        <f>'Data ALL'!$G$100/'Data ALL'!$N$100*100</f>
        <v>23.024777933613837</v>
      </c>
      <c r="K42" s="2">
        <f t="shared" si="1"/>
        <v>65.27161261404548</v>
      </c>
    </row>
    <row r="43" spans="1:11" x14ac:dyDescent="0.2">
      <c r="A43" s="3">
        <v>2</v>
      </c>
      <c r="B43" s="3">
        <v>1</v>
      </c>
      <c r="C43" s="3" t="str">
        <f>'Data ALL'!$AZ$16</f>
        <v>13e</v>
      </c>
      <c r="D43" s="3" t="str">
        <f>'Data ALL'!$C$16</f>
        <v>Employees</v>
      </c>
      <c r="E43" s="3" t="str">
        <f>'Data ALL'!$AW$16</f>
        <v>Low-income</v>
      </c>
      <c r="F43" s="3" t="str">
        <f>'Data ALL'!$B$16</f>
        <v>Afghanistan</v>
      </c>
      <c r="G43" s="3" t="str">
        <f>'Data ALL'!$C$33</f>
        <v>Total</v>
      </c>
      <c r="H43" s="2">
        <f>'Data ALL'!$E$16/'Data ALL'!$N$16*100</f>
        <v>30.572980646504167</v>
      </c>
      <c r="I43" s="2">
        <f>'Data ALL'!$F$16/'Data ALL'!$N$16*100</f>
        <v>33.047697617487081</v>
      </c>
      <c r="J43" s="2">
        <f>'Data ALL'!$G$16/'Data ALL'!$N$16*100</f>
        <v>6.8387692016251762</v>
      </c>
      <c r="K43" s="2">
        <f t="shared" si="1"/>
        <v>70.459447465616421</v>
      </c>
    </row>
    <row r="44" spans="1:11" x14ac:dyDescent="0.2">
      <c r="A44" s="3">
        <v>2</v>
      </c>
      <c r="B44" s="3">
        <v>1</v>
      </c>
      <c r="C44" s="3" t="str">
        <f>'Data ALL'!$AZ$184</f>
        <v>13e</v>
      </c>
      <c r="D44" s="3" t="str">
        <f>'Data ALL'!$C$184</f>
        <v>Employees</v>
      </c>
      <c r="E44" s="3" t="str">
        <f>'Data ALL'!$AW$184</f>
        <v>Lower-middle-income</v>
      </c>
      <c r="F44" s="3" t="str">
        <f>'Data ALL'!$B$184</f>
        <v>Pakistan</v>
      </c>
      <c r="G44" s="3" t="str">
        <f>'Data ALL'!$C$33</f>
        <v>Total</v>
      </c>
      <c r="H44" s="2">
        <f>'Data ALL'!$E$184/'Data ALL'!$N$184*100</f>
        <v>46.277222891155759</v>
      </c>
      <c r="I44" s="2">
        <f>'Data ALL'!$F$184/'Data ALL'!$N$184*100</f>
        <v>25.513205357508461</v>
      </c>
      <c r="J44" s="2">
        <f>'Data ALL'!$G$184/'Data ALL'!$N$184*100</f>
        <v>2.7289940293808517</v>
      </c>
      <c r="K44" s="2">
        <f t="shared" si="1"/>
        <v>74.519422278045084</v>
      </c>
    </row>
    <row r="45" spans="1:11" x14ac:dyDescent="0.2">
      <c r="A45" s="3">
        <v>2</v>
      </c>
      <c r="B45" s="3">
        <v>1</v>
      </c>
      <c r="C45" s="3" t="str">
        <f>'Data ALL'!$AZ$46</f>
        <v>13e</v>
      </c>
      <c r="D45" s="3" t="str">
        <f>'Data ALL'!$C$46</f>
        <v>Employees</v>
      </c>
      <c r="E45" s="3" t="str">
        <f>'Data ALL'!$AW$46</f>
        <v>Lower-middle-income</v>
      </c>
      <c r="F45" s="3" t="str">
        <f>'Data ALL'!$B$46</f>
        <v xml:space="preserve"> Cambodia</v>
      </c>
      <c r="G45" s="3" t="str">
        <f>'Data ALL'!$C$33</f>
        <v>Total</v>
      </c>
      <c r="H45" s="2">
        <f>'Data ALL'!$E$46/'Data ALL'!$N$46*100</f>
        <v>55.947250508354514</v>
      </c>
      <c r="I45" s="2">
        <f>'Data ALL'!$F$46/'Data ALL'!$N$46*100</f>
        <v>23.228478995308414</v>
      </c>
      <c r="J45" s="2">
        <f>'Data ALL'!$G$46/'Data ALL'!$N$46*100</f>
        <v>0.48462467983281671</v>
      </c>
      <c r="K45" s="2">
        <f t="shared" si="1"/>
        <v>79.660354183495741</v>
      </c>
    </row>
    <row r="46" spans="1:11" x14ac:dyDescent="0.2">
      <c r="A46" s="3">
        <v>2</v>
      </c>
      <c r="B46" s="3">
        <v>1</v>
      </c>
      <c r="C46" s="3" t="str">
        <f>'Data ALL'!$AZ$148</f>
        <v>13e</v>
      </c>
      <c r="D46" s="3" t="str">
        <f>'Data ALL'!$C$148</f>
        <v>Employees</v>
      </c>
      <c r="E46" s="3" t="str">
        <f>'Data ALL'!$AW$148</f>
        <v>Lower-middle-income</v>
      </c>
      <c r="F46" s="3" t="str">
        <f>'Data ALL'!$B$148</f>
        <v>Myanmar</v>
      </c>
      <c r="G46" s="3" t="str">
        <f>'Data ALL'!$C$33</f>
        <v>Total</v>
      </c>
      <c r="H46" s="2">
        <f>'Data ALL'!$E$148/'Data ALL'!$N$148*100</f>
        <v>69.854833346543231</v>
      </c>
      <c r="I46" s="2">
        <f>'Data ALL'!$F$148/'Data ALL'!$N$148*100</f>
        <v>13.656911818984646</v>
      </c>
      <c r="J46" s="2">
        <f>'Data ALL'!$G$148/'Data ALL'!$N$148*100</f>
        <v>0.48358790923531558</v>
      </c>
      <c r="K46" s="2">
        <f t="shared" si="1"/>
        <v>83.995333074763195</v>
      </c>
    </row>
    <row r="47" spans="1:11" x14ac:dyDescent="0.2">
      <c r="A47" s="3">
        <v>2</v>
      </c>
      <c r="B47" s="3">
        <v>1</v>
      </c>
      <c r="C47" s="3" t="str">
        <f>'Data ALL'!$AZ$160</f>
        <v>13e</v>
      </c>
      <c r="D47" s="3" t="str">
        <f>'Data ALL'!$C$160</f>
        <v>Employees</v>
      </c>
      <c r="E47" s="3" t="str">
        <f>'Data ALL'!$AW$160</f>
        <v>Lower-middle-income</v>
      </c>
      <c r="F47" s="3" t="str">
        <f>'Data ALL'!$B$160</f>
        <v>Nepal</v>
      </c>
      <c r="G47" s="3" t="str">
        <f>'Data ALL'!$C$33</f>
        <v>Total</v>
      </c>
      <c r="H47" s="2">
        <f>'Data ALL'!$E$160/'Data ALL'!$N$160*100</f>
        <v>49.757196882398539</v>
      </c>
      <c r="I47" s="2">
        <f>'Data ALL'!$F$160/'Data ALL'!$N$160*100</f>
        <v>34.06678853527206</v>
      </c>
      <c r="J47" s="2">
        <f>'Data ALL'!$G$160/'Data ALL'!$N$160*100</f>
        <v>1.2619424249408115</v>
      </c>
      <c r="K47" s="2">
        <f t="shared" si="1"/>
        <v>85.085927842611412</v>
      </c>
    </row>
    <row r="48" spans="1:11" x14ac:dyDescent="0.2">
      <c r="A48" s="3">
        <v>2</v>
      </c>
      <c r="B48" s="3">
        <v>1</v>
      </c>
      <c r="C48" s="3" t="str">
        <f>'Data ALL'!$AZ$28</f>
        <v>13e</v>
      </c>
      <c r="D48" s="3" t="str">
        <f>'Data ALL'!$C$28</f>
        <v>Employees</v>
      </c>
      <c r="E48" s="3" t="str">
        <f>'Data ALL'!$AW$28</f>
        <v>Lower-middle-income</v>
      </c>
      <c r="F48" s="3" t="str">
        <f>'Data ALL'!$B$28</f>
        <v xml:space="preserve"> Bangladesh</v>
      </c>
      <c r="G48" s="3" t="str">
        <f>'Data ALL'!$C$33</f>
        <v>Total</v>
      </c>
      <c r="H48" s="2">
        <f>'Data ALL'!$E$28/'Data ALL'!$N$28*100</f>
        <v>49.120114184299197</v>
      </c>
      <c r="I48" s="2">
        <f>'Data ALL'!$F$28/'Data ALL'!$N$28*100</f>
        <v>38.395213136985411</v>
      </c>
      <c r="J48" s="2">
        <f>'Data ALL'!$G$28/'Data ALL'!$N$28*100</f>
        <v>4.7289790793211779</v>
      </c>
      <c r="K48" s="2">
        <f t="shared" si="1"/>
        <v>92.244306400605794</v>
      </c>
    </row>
    <row r="49" spans="1:11" x14ac:dyDescent="0.2">
      <c r="A49" s="3">
        <v>2</v>
      </c>
      <c r="B49" s="3">
        <v>2</v>
      </c>
      <c r="C49" s="3" t="str">
        <f>'Data ALL'!$AZ$124</f>
        <v>13e</v>
      </c>
      <c r="D49" s="3" t="str">
        <f>'Data ALL'!$C$124</f>
        <v>Employees</v>
      </c>
      <c r="E49" s="3" t="str">
        <f>'Data ALL'!$AW$124</f>
        <v>Upper-middle-income</v>
      </c>
      <c r="F49" s="3" t="str">
        <f>'Data ALL'!$B$124</f>
        <v>Marshall Islands</v>
      </c>
      <c r="G49" s="3" t="str">
        <f>'Data ALL'!$C$33</f>
        <v>Total</v>
      </c>
      <c r="H49" s="2">
        <f>'Data ALL'!$E$124/'Data ALL'!$N$124*100</f>
        <v>2.5925381903642775</v>
      </c>
      <c r="I49" s="2">
        <f>'Data ALL'!$F$124/'Data ALL'!$N$124*100</f>
        <v>6.7420681551116326</v>
      </c>
      <c r="J49" s="2">
        <f>'Data ALL'!$G$124/'Data ALL'!$N$124*100</f>
        <v>0.89600470035252644</v>
      </c>
      <c r="K49" s="2">
        <f t="shared" si="1"/>
        <v>10.230611045828436</v>
      </c>
    </row>
    <row r="50" spans="1:11" x14ac:dyDescent="0.2">
      <c r="A50" s="3">
        <v>2</v>
      </c>
      <c r="B50" s="3">
        <v>2</v>
      </c>
      <c r="C50" s="3" t="str">
        <f>'Data ALL'!$AZ$262</f>
        <v>13e</v>
      </c>
      <c r="D50" s="3" t="str">
        <f>'Data ALL'!$C$262</f>
        <v>Employees</v>
      </c>
      <c r="E50" s="3" t="str">
        <f>'Data ALL'!$AW$262</f>
        <v>Upper-middle-income</v>
      </c>
      <c r="F50" s="3" t="str">
        <f>'Data ALL'!$B$262</f>
        <v>Wallis &amp; Futuma</v>
      </c>
      <c r="G50" s="3" t="str">
        <f>'Data ALL'!$C$33</f>
        <v>Total</v>
      </c>
      <c r="H50" s="2">
        <f>'Data ALL'!$E$262/'Data ALL'!$N$262*100</f>
        <v>10.821511052457934</v>
      </c>
      <c r="I50" s="2">
        <f>'Data ALL'!$F$262/'Data ALL'!$N$262*100</f>
        <v>2.3754536456614979</v>
      </c>
      <c r="J50" s="2">
        <f>'Data ALL'!$G$262/'Data ALL'!$N$262*100</f>
        <v>1.7815902342461234</v>
      </c>
      <c r="K50" s="2">
        <f t="shared" si="1"/>
        <v>14.978554932365554</v>
      </c>
    </row>
    <row r="51" spans="1:11" x14ac:dyDescent="0.2">
      <c r="A51" s="3">
        <v>2</v>
      </c>
      <c r="B51" s="3">
        <v>2</v>
      </c>
      <c r="C51" s="3" t="str">
        <f>'Data ALL'!$AZ$136</f>
        <v>13e</v>
      </c>
      <c r="D51" s="3" t="str">
        <f>'Data ALL'!$C$136</f>
        <v>Employees</v>
      </c>
      <c r="E51" s="3" t="str">
        <f>'Data ALL'!$AW$136</f>
        <v>Upper-middle-income</v>
      </c>
      <c r="F51" s="3" t="str">
        <f>'Data ALL'!$B$136</f>
        <v>Mongolia</v>
      </c>
      <c r="G51" s="3" t="str">
        <f>'Data ALL'!$C$33</f>
        <v>Total</v>
      </c>
      <c r="H51" s="2">
        <f>'Data ALL'!$E$136/'Data ALL'!$N$136*100</f>
        <v>4.9744421360993618</v>
      </c>
      <c r="I51" s="2">
        <f>'Data ALL'!$F$136/'Data ALL'!$N$136*100</f>
        <v>10.332127679714628</v>
      </c>
      <c r="J51" s="2">
        <f>'Data ALL'!$G$136/'Data ALL'!$N$136*100</f>
        <v>0.1114731393327056</v>
      </c>
      <c r="K51" s="2">
        <f t="shared" si="1"/>
        <v>15.418042955146696</v>
      </c>
    </row>
    <row r="52" spans="1:11" x14ac:dyDescent="0.2">
      <c r="A52" s="3">
        <v>2</v>
      </c>
      <c r="B52" s="3">
        <v>2</v>
      </c>
      <c r="C52" s="3" t="str">
        <f>'Data ALL'!$AZ$58</f>
        <v>13e</v>
      </c>
      <c r="D52" s="3" t="str">
        <f>'Data ALL'!$C$58</f>
        <v>Employees</v>
      </c>
      <c r="E52" s="3" t="str">
        <f>'Data ALL'!$AW$58</f>
        <v>Upper-middle-income</v>
      </c>
      <c r="F52" s="3" t="str">
        <f>'Data ALL'!$B$58</f>
        <v>Cook Islands</v>
      </c>
      <c r="G52" s="3" t="str">
        <f>'Data ALL'!$C$33</f>
        <v>Total</v>
      </c>
      <c r="H52" s="2">
        <f>'Data ALL'!$E$58/'Data ALL'!$N$58*100</f>
        <v>11.01281269066504</v>
      </c>
      <c r="I52" s="2">
        <f>'Data ALL'!$F$58/'Data ALL'!$N$58*100</f>
        <v>5.4758999389871876</v>
      </c>
      <c r="J52" s="2">
        <f>'Data ALL'!$G$58/'Data ALL'!$N$58*100</f>
        <v>1.2660158633312995</v>
      </c>
      <c r="K52" s="2">
        <f t="shared" si="1"/>
        <v>17.754728492983528</v>
      </c>
    </row>
    <row r="53" spans="1:11" x14ac:dyDescent="0.2">
      <c r="A53" s="3">
        <v>2</v>
      </c>
      <c r="B53" s="3">
        <v>2</v>
      </c>
      <c r="C53" s="3" t="str">
        <f>'Data ALL'!$AZ$226</f>
        <v>13e</v>
      </c>
      <c r="D53" s="3" t="str">
        <f>'Data ALL'!$C$226</f>
        <v>Employees</v>
      </c>
      <c r="E53" s="3" t="str">
        <f>'Data ALL'!$AW$226</f>
        <v>Upper-middle-income</v>
      </c>
      <c r="F53" s="3" t="str">
        <f>'Data ALL'!$B$226</f>
        <v>Tuvalu</v>
      </c>
      <c r="G53" s="3" t="str">
        <f>'Data ALL'!$C$33</f>
        <v>Total</v>
      </c>
      <c r="H53" s="2">
        <f>'Data ALL'!$E$226/'Data ALL'!$N$226*100</f>
        <v>4.1701417848206832</v>
      </c>
      <c r="I53" s="2">
        <f>'Data ALL'!$F$226/'Data ALL'!$N$226*100</f>
        <v>14.178482068390325</v>
      </c>
      <c r="J53" s="2">
        <f>'Data ALL'!$G$226/'Data ALL'!$N$226*100</f>
        <v>0.16680567139282734</v>
      </c>
      <c r="K53" s="2">
        <f t="shared" si="1"/>
        <v>18.515429524603835</v>
      </c>
    </row>
    <row r="54" spans="1:11" x14ac:dyDescent="0.2">
      <c r="A54" s="3">
        <v>2</v>
      </c>
      <c r="B54" s="3">
        <v>2</v>
      </c>
      <c r="C54" s="3" t="str">
        <f>'Data ALL'!$AZ$70</f>
        <v>13e</v>
      </c>
      <c r="D54" s="3" t="str">
        <f>'Data ALL'!$C$70</f>
        <v>Employees</v>
      </c>
      <c r="E54" s="3" t="str">
        <f>'Data ALL'!$AW$70</f>
        <v>Upper-middle-income</v>
      </c>
      <c r="F54" s="3" t="str">
        <f>'Data ALL'!$B$70</f>
        <v>Fiji</v>
      </c>
      <c r="G54" s="3" t="str">
        <f>'Data ALL'!$C$33</f>
        <v>Total</v>
      </c>
      <c r="H54" s="2">
        <f>'Data ALL'!$E$70/'Data ALL'!$N$70*100</f>
        <v>4.856207610926587</v>
      </c>
      <c r="I54" s="2">
        <f>'Data ALL'!$F$70/'Data ALL'!$N$70*100</f>
        <v>12.472421566695346</v>
      </c>
      <c r="J54" s="2">
        <f>'Data ALL'!$G$70/'Data ALL'!$N$70*100</f>
        <v>2.9176660594204082</v>
      </c>
      <c r="K54" s="2">
        <f t="shared" si="1"/>
        <v>20.246295237042343</v>
      </c>
    </row>
    <row r="55" spans="1:11" x14ac:dyDescent="0.2">
      <c r="A55" s="3">
        <v>2</v>
      </c>
      <c r="B55" s="3">
        <v>2</v>
      </c>
      <c r="C55" s="3" t="s">
        <v>140</v>
      </c>
      <c r="D55" s="3" t="str">
        <f>'Data ALL'!$C$10</f>
        <v>Employees</v>
      </c>
      <c r="E55" s="3" t="str">
        <f>'Data ALL'!$AW$10</f>
        <v>Upper-middle income</v>
      </c>
      <c r="F55" s="3" t="str">
        <f>'Data ALL'!$B$10</f>
        <v>Abelina</v>
      </c>
      <c r="G55" s="3" t="str">
        <f>'Data ALL'!$C$33</f>
        <v>Total</v>
      </c>
      <c r="H55" s="2">
        <f>'Data ALL'!$E$10/'Data ALL'!$N$10*100</f>
        <v>9.8582537632200342</v>
      </c>
      <c r="I55" s="2">
        <f>'Data ALL'!$F$10/'Data ALL'!$N$10*100</f>
        <v>10.401777049657273</v>
      </c>
      <c r="J55" s="2">
        <f>'Data ALL'!$G$10/'Data ALL'!$N$10*100</f>
        <v>9.6859085734244577</v>
      </c>
      <c r="K55" s="2">
        <f t="shared" si="1"/>
        <v>29.945939386301767</v>
      </c>
    </row>
    <row r="56" spans="1:11" x14ac:dyDescent="0.2">
      <c r="A56" s="3">
        <v>2</v>
      </c>
      <c r="B56" s="3">
        <v>2</v>
      </c>
      <c r="C56" s="3" t="str">
        <f>'Data ALL'!$AZ$112</f>
        <v>13e</v>
      </c>
      <c r="D56" s="3" t="str">
        <f>'Data ALL'!$C$112</f>
        <v>Employees</v>
      </c>
      <c r="E56" s="3" t="str">
        <f>'Data ALL'!$AW$112</f>
        <v>Upper-middle-income</v>
      </c>
      <c r="F56" s="3" t="str">
        <f>'Data ALL'!$B$112</f>
        <v>Maldives</v>
      </c>
      <c r="G56" s="3" t="str">
        <f>'Data ALL'!$C$33</f>
        <v>Total</v>
      </c>
      <c r="H56" s="2">
        <f>'Data ALL'!$E$112/'Data ALL'!$N$112*100</f>
        <v>3.111075457800661</v>
      </c>
      <c r="I56" s="2">
        <f>'Data ALL'!$F$112/'Data ALL'!$N$112*100</f>
        <v>23.361507551614245</v>
      </c>
      <c r="J56" s="2">
        <f>'Data ALL'!$G$112/'Data ALL'!$N$112*100</f>
        <v>5.1194912596719728</v>
      </c>
      <c r="K56" s="2">
        <f t="shared" si="1"/>
        <v>31.592074269086879</v>
      </c>
    </row>
    <row r="57" spans="1:11" x14ac:dyDescent="0.2">
      <c r="A57" s="3">
        <v>2</v>
      </c>
      <c r="B57" s="3">
        <v>2</v>
      </c>
      <c r="C57" s="3" t="str">
        <f>'Data ALL'!$AZ$196</f>
        <v>13e</v>
      </c>
      <c r="D57" s="3" t="str">
        <f>'Data ALL'!$C$196</f>
        <v>Employees</v>
      </c>
      <c r="E57" s="3" t="str">
        <f>'Data ALL'!$AW$196</f>
        <v>Upper-middle-income</v>
      </c>
      <c r="F57" s="3" t="str">
        <f>'Data ALL'!$B$196</f>
        <v>Thailand</v>
      </c>
      <c r="G57" s="3" t="str">
        <f>'Data ALL'!$C$33</f>
        <v>Total</v>
      </c>
      <c r="H57" s="2">
        <f>'Data ALL'!$E$196/'Data ALL'!$N$196*100</f>
        <v>17.839938749109887</v>
      </c>
      <c r="I57" s="2">
        <f>'Data ALL'!$F$196/'Data ALL'!$N$196*100</f>
        <v>27.339517478462422</v>
      </c>
      <c r="J57" s="2">
        <f>'Data ALL'!$G$196/'Data ALL'!$N$196*100</f>
        <v>0.81873705186350143</v>
      </c>
      <c r="K57" s="2">
        <f t="shared" si="1"/>
        <v>45.99819327943581</v>
      </c>
    </row>
    <row r="58" spans="1:11" x14ac:dyDescent="0.2">
      <c r="A58" s="3">
        <v>2</v>
      </c>
      <c r="B58" s="3">
        <v>2</v>
      </c>
      <c r="C58" s="3" t="str">
        <f>'Data ALL'!$AZ$214</f>
        <v>13e</v>
      </c>
      <c r="D58" s="3" t="str">
        <f>'Data ALL'!$C$214</f>
        <v>Employees</v>
      </c>
      <c r="E58" s="3" t="str">
        <f>'Data ALL'!$AW$214</f>
        <v>Upper-middle-income</v>
      </c>
      <c r="F58" s="3" t="str">
        <f>'Data ALL'!$B$214</f>
        <v>Tonga</v>
      </c>
      <c r="G58" s="3" t="str">
        <f>'Data ALL'!$C$33</f>
        <v>Total</v>
      </c>
      <c r="H58" s="2">
        <f>'Data ALL'!$E$214/'Data ALL'!$N$214*100</f>
        <v>30.907614466862388</v>
      </c>
      <c r="I58" s="2">
        <f>'Data ALL'!$F$214/'Data ALL'!$N$214*100</f>
        <v>30.083078268473983</v>
      </c>
      <c r="J58" s="2">
        <f>'Data ALL'!$G$214/'Data ALL'!$N$214*100</f>
        <v>4.9409707039790121</v>
      </c>
      <c r="K58" s="2">
        <f t="shared" si="1"/>
        <v>65.931663439315372</v>
      </c>
    </row>
    <row r="59" spans="1:11" x14ac:dyDescent="0.2">
      <c r="A59" s="3">
        <v>2</v>
      </c>
      <c r="B59" s="3">
        <v>2</v>
      </c>
      <c r="C59" s="3" t="str">
        <f>'Data ALL'!$AZ$82</f>
        <v>13e</v>
      </c>
      <c r="D59" s="3" t="str">
        <f>'Data ALL'!$C$82</f>
        <v>Employees</v>
      </c>
      <c r="E59" s="3" t="str">
        <f>'Data ALL'!$AW$82</f>
        <v>Upper-middle-income</v>
      </c>
      <c r="F59" s="3" t="str">
        <f>'Data ALL'!$B$82</f>
        <v xml:space="preserve"> Indonesia</v>
      </c>
      <c r="G59" s="3" t="str">
        <f>'Data ALL'!$C$33</f>
        <v>Total</v>
      </c>
      <c r="H59" s="2">
        <f>'Data ALL'!$E$82/'Data ALL'!$N$82*100</f>
        <v>27.220514498075744</v>
      </c>
      <c r="I59" s="2">
        <f>'Data ALL'!$F$82/'Data ALL'!$N$82*100</f>
        <v>47.951322142812487</v>
      </c>
      <c r="J59" s="2">
        <f>'Data ALL'!$G$82/'Data ALL'!$N$82*100</f>
        <v>5.1328683163006668</v>
      </c>
      <c r="K59" s="2">
        <f t="shared" si="1"/>
        <v>80.304704957188903</v>
      </c>
    </row>
    <row r="60" spans="1:11" x14ac:dyDescent="0.2">
      <c r="A60" s="3">
        <v>2</v>
      </c>
      <c r="B60" s="3">
        <v>3</v>
      </c>
      <c r="C60" s="3" t="str">
        <f>'Data ALL'!$AZ$280</f>
        <v>13e</v>
      </c>
      <c r="D60" s="3" t="str">
        <f>'Data ALL'!$C$280</f>
        <v>Employees</v>
      </c>
      <c r="E60" s="3" t="str">
        <f>'Data ALL'!$AW$280</f>
        <v>High-income</v>
      </c>
      <c r="F60" s="3" t="str">
        <f>'Data ALL'!$B$280</f>
        <v>Australia</v>
      </c>
      <c r="G60" s="3" t="str">
        <f>'Data ALL'!$C$33</f>
        <v>Total</v>
      </c>
      <c r="H60" s="2">
        <f>'Data ALL'!$E$280/'Data ALL'!$N$280*100</f>
        <v>16.781439662231247</v>
      </c>
      <c r="I60" s="2">
        <f>'Data ALL'!$F$280/'Data ALL'!$N$280*100</f>
        <v>3.209804878332565</v>
      </c>
      <c r="J60" s="2">
        <f>'Data ALL'!$G$280/'Data ALL'!$N$280*100</f>
        <v>4.8831320692699375E-2</v>
      </c>
      <c r="K60" s="2">
        <f t="shared" si="1"/>
        <v>20.040075861256511</v>
      </c>
    </row>
    <row r="61" spans="1:11" x14ac:dyDescent="0.2">
      <c r="A61" s="3">
        <v>2</v>
      </c>
      <c r="B61" s="3">
        <v>3</v>
      </c>
      <c r="C61" s="3" t="str">
        <f>'Data ALL'!$AZ$286</f>
        <v>13e</v>
      </c>
      <c r="D61" s="3" t="str">
        <f>'Data ALL'!$C$286</f>
        <v>Employees</v>
      </c>
      <c r="E61" s="3" t="str">
        <f>'Data ALL'!$AW$286</f>
        <v>High-income</v>
      </c>
      <c r="F61" s="3" t="str">
        <f>'Data ALL'!$B$286</f>
        <v>Korea Republic</v>
      </c>
      <c r="G61" s="3" t="str">
        <f>'Data ALL'!$C$33</f>
        <v>Total</v>
      </c>
      <c r="H61" s="2">
        <f>'Data ALL'!$E$286/'Data ALL'!$N$286*100</f>
        <v>11.545492341501079</v>
      </c>
      <c r="I61" s="2">
        <f>'Data ALL'!$F$286/'Data ALL'!$N$286*100</f>
        <v>12.669512153644114</v>
      </c>
      <c r="J61" s="2">
        <f>'Data ALL'!$G$286/'Data ALL'!$N$286*100</f>
        <v>0.21505119795238647</v>
      </c>
      <c r="K61" s="2">
        <f t="shared" si="1"/>
        <v>24.430055693097582</v>
      </c>
    </row>
    <row r="62" spans="1:11" x14ac:dyDescent="0.2">
      <c r="A62" s="3">
        <v>2</v>
      </c>
      <c r="B62" s="3">
        <v>3</v>
      </c>
      <c r="C62" s="3" t="str">
        <f>'Data ALL'!$AZ$34</f>
        <v>13e</v>
      </c>
      <c r="D62" s="3" t="str">
        <f>'Data ALL'!$C$34</f>
        <v>Employees</v>
      </c>
      <c r="E62" s="3" t="str">
        <f>'Data ALL'!$AW$34</f>
        <v>High-income</v>
      </c>
      <c r="F62" s="3" t="str">
        <f>'Data ALL'!$B$34</f>
        <v xml:space="preserve"> Brunei Darussalam</v>
      </c>
      <c r="G62" s="3" t="str">
        <f>'Data ALL'!$C$33</f>
        <v>Total</v>
      </c>
      <c r="H62" s="2">
        <f>'Data ALL'!$E$34/'Data ALL'!$N$34*100</f>
        <v>0.36807062168025734</v>
      </c>
      <c r="I62" s="2">
        <f>'Data ALL'!$F$34/'Data ALL'!$N$34*100</f>
        <v>22.827859654372709</v>
      </c>
      <c r="J62" s="2">
        <f>'Data ALL'!$G$34/'Data ALL'!$N$34*100</f>
        <v>4.2203436323283707</v>
      </c>
      <c r="K62" s="2">
        <f t="shared" si="1"/>
        <v>27.416273908381335</v>
      </c>
    </row>
    <row r="63" spans="1:11" x14ac:dyDescent="0.2">
      <c r="A63" s="3">
        <v>2</v>
      </c>
      <c r="B63" s="3">
        <v>3</v>
      </c>
      <c r="C63" s="3" t="str">
        <f>'Data ALL'!$AZ$172</f>
        <v>13e</v>
      </c>
      <c r="D63" s="3" t="str">
        <f>'Data ALL'!$C$172</f>
        <v>Employees</v>
      </c>
      <c r="E63" s="3" t="str">
        <f>'Data ALL'!$AW$172</f>
        <v>High-income</v>
      </c>
      <c r="F63" s="3" t="str">
        <f>'Data ALL'!$B$172</f>
        <v>Nauru</v>
      </c>
      <c r="G63" s="3" t="str">
        <f>'Data ALL'!$C$33</f>
        <v>Total</v>
      </c>
      <c r="H63" s="2">
        <f>'Data ALL'!$E$172/'Data ALL'!$N$172*100</f>
        <v>22.424684159378035</v>
      </c>
      <c r="I63" s="2">
        <f>'Data ALL'!$F$172/'Data ALL'!$N$172*100</f>
        <v>25.097181729834787</v>
      </c>
      <c r="J63" s="2">
        <f>'Data ALL'!$G$172/'Data ALL'!$N$172*100</f>
        <v>0</v>
      </c>
      <c r="K63" s="2">
        <f t="shared" si="1"/>
        <v>47.521865889212819</v>
      </c>
    </row>
    <row r="64" spans="1:11" x14ac:dyDescent="0.2">
      <c r="A64" s="3">
        <v>3</v>
      </c>
      <c r="B64" s="3">
        <v>1</v>
      </c>
      <c r="C64" s="3" t="str">
        <f>'Data ALL'!$AZ$185</f>
        <v>13e</v>
      </c>
      <c r="D64" s="3" t="str">
        <f>'Data ALL'!$C$185</f>
        <v>Employer</v>
      </c>
      <c r="E64" s="3" t="str">
        <f>'Data ALL'!$AW$185</f>
        <v>Lower-middle-income</v>
      </c>
      <c r="F64" s="3" t="str">
        <f>'Data ALL'!$B$185</f>
        <v>Pakistan</v>
      </c>
      <c r="G64" s="3" t="str">
        <f>'Data ALL'!$C$33</f>
        <v>Total</v>
      </c>
      <c r="H64" s="2">
        <f>'Data ALL'!$E$185/'Data ALL'!$N$185*100</f>
        <v>26.849366916299704</v>
      </c>
      <c r="I64" s="2">
        <f>'Data ALL'!$F$185/'Data ALL'!$N$185*100</f>
        <v>0</v>
      </c>
      <c r="J64" s="2">
        <f>'Data ALL'!$G$185/'Data ALL'!$N$185*100</f>
        <v>0</v>
      </c>
      <c r="K64" s="2">
        <f t="shared" si="1"/>
        <v>26.849366916299704</v>
      </c>
    </row>
    <row r="65" spans="1:11" x14ac:dyDescent="0.2">
      <c r="A65" s="3">
        <v>3</v>
      </c>
      <c r="B65" s="3">
        <v>1</v>
      </c>
      <c r="C65" s="3" t="str">
        <f>'Data ALL'!$AZ$29</f>
        <v>13e</v>
      </c>
      <c r="D65" s="3" t="str">
        <f>'Data ALL'!$C$29</f>
        <v>Employer</v>
      </c>
      <c r="E65" s="3" t="str">
        <f>'Data ALL'!$AW$29</f>
        <v>Lower-middle-income</v>
      </c>
      <c r="F65" s="3" t="str">
        <f>'Data ALL'!$B$29</f>
        <v xml:space="preserve"> Bangladesh</v>
      </c>
      <c r="G65" s="3" t="str">
        <f>'Data ALL'!$C$33</f>
        <v>Total</v>
      </c>
      <c r="H65" s="2">
        <f>'Data ALL'!$E$29/'Data ALL'!$N$29*100</f>
        <v>31.670212794205622</v>
      </c>
      <c r="I65" s="2">
        <f>'Data ALL'!$F$29/'Data ALL'!$N$29*100</f>
        <v>0</v>
      </c>
      <c r="J65" s="2">
        <f>'Data ALL'!$G$29/'Data ALL'!$N$29*100</f>
        <v>0.83494897407603119</v>
      </c>
      <c r="K65" s="2">
        <f t="shared" si="1"/>
        <v>32.505161768281653</v>
      </c>
    </row>
    <row r="66" spans="1:11" x14ac:dyDescent="0.2">
      <c r="A66" s="3">
        <v>3</v>
      </c>
      <c r="B66" s="3">
        <v>1</v>
      </c>
      <c r="C66" s="3" t="str">
        <f>'Data ALL'!$AZ$275</f>
        <v>13e</v>
      </c>
      <c r="D66" s="3" t="str">
        <f>'Data ALL'!$C$275</f>
        <v>Employer</v>
      </c>
      <c r="E66" s="3" t="str">
        <f>'Data ALL'!$AW$275</f>
        <v>Lower-middle-income</v>
      </c>
      <c r="F66" s="3" t="str">
        <f>'Data ALL'!$B$275</f>
        <v>Western Samoa</v>
      </c>
      <c r="G66" s="3" t="str">
        <f>'Data ALL'!$C$33</f>
        <v>Total</v>
      </c>
      <c r="H66" s="2">
        <f>'Data ALL'!$E$275/'Data ALL'!$N$275*100</f>
        <v>33.662714097496703</v>
      </c>
      <c r="I66" s="2">
        <f>'Data ALL'!$F$275/'Data ALL'!$N$275*100</f>
        <v>0</v>
      </c>
      <c r="J66" s="2">
        <f>'Data ALL'!$G$275/'Data ALL'!$N$275*100</f>
        <v>5.2700922266139658</v>
      </c>
      <c r="K66" s="2">
        <f t="shared" si="1"/>
        <v>38.932806324110672</v>
      </c>
    </row>
    <row r="67" spans="1:11" x14ac:dyDescent="0.2">
      <c r="A67" s="3">
        <v>3</v>
      </c>
      <c r="B67" s="3">
        <v>1</v>
      </c>
      <c r="C67" s="3" t="str">
        <f>'Data ALL'!$AZ$89</f>
        <v>13e</v>
      </c>
      <c r="D67" s="3" t="str">
        <f>'Data ALL'!$C$89</f>
        <v>Employer</v>
      </c>
      <c r="E67" s="3" t="str">
        <f>'Data ALL'!$AW$89</f>
        <v>Lower-middle-income</v>
      </c>
      <c r="F67" s="3" t="str">
        <f>'Data ALL'!$B$89</f>
        <v>Kiribati</v>
      </c>
      <c r="G67" s="3" t="str">
        <f>'Data ALL'!$C$33</f>
        <v>Total</v>
      </c>
      <c r="H67" s="2">
        <f>'Data ALL'!$E$89/'Data ALL'!$N$89*100</f>
        <v>21.205821205821206</v>
      </c>
      <c r="I67" s="2">
        <f>'Data ALL'!$F$89/'Data ALL'!$N$89*100</f>
        <v>0</v>
      </c>
      <c r="J67" s="2">
        <f>'Data ALL'!$G$89/'Data ALL'!$N$89*100</f>
        <v>25.155925155925157</v>
      </c>
      <c r="K67" s="2">
        <f t="shared" si="1"/>
        <v>46.361746361746363</v>
      </c>
    </row>
    <row r="68" spans="1:11" x14ac:dyDescent="0.2">
      <c r="A68" s="3">
        <v>3</v>
      </c>
      <c r="B68" s="3">
        <v>1</v>
      </c>
      <c r="C68" s="3" t="str">
        <f>'Data ALL'!$AZ$161</f>
        <v>13e</v>
      </c>
      <c r="D68" s="3" t="str">
        <f>'Data ALL'!$C$161</f>
        <v>Employer</v>
      </c>
      <c r="E68" s="3" t="str">
        <f>'Data ALL'!$AW$161</f>
        <v>Lower-middle-income</v>
      </c>
      <c r="F68" s="3" t="str">
        <f>'Data ALL'!$B$161</f>
        <v>Nepal</v>
      </c>
      <c r="G68" s="3" t="str">
        <f>'Data ALL'!$C$33</f>
        <v>Total</v>
      </c>
      <c r="H68" s="2">
        <f>'Data ALL'!$E$161/'Data ALL'!$N$161*100</f>
        <v>46.300539265197656</v>
      </c>
      <c r="I68" s="2">
        <f>'Data ALL'!$F$161/'Data ALL'!$N$161*100</f>
        <v>0</v>
      </c>
      <c r="J68" s="2">
        <f>'Data ALL'!$G$161/'Data ALL'!$N$161*100</f>
        <v>0.27811560031902427</v>
      </c>
      <c r="K68" s="2">
        <f t="shared" si="1"/>
        <v>46.578654865516683</v>
      </c>
    </row>
    <row r="69" spans="1:11" x14ac:dyDescent="0.2">
      <c r="A69" s="3">
        <v>3</v>
      </c>
      <c r="B69" s="3">
        <v>1</v>
      </c>
      <c r="C69" s="3" t="str">
        <f>'Data ALL'!$AZ$191</f>
        <v>13e</v>
      </c>
      <c r="D69" s="3" t="str">
        <f>'Data ALL'!$C$191</f>
        <v>Employer</v>
      </c>
      <c r="E69" s="3" t="str">
        <f>'Data ALL'!$AW$191</f>
        <v>Lower-middle-income</v>
      </c>
      <c r="F69" s="3" t="str">
        <f>'Data ALL'!$B$191</f>
        <v>Sri Lanka</v>
      </c>
      <c r="G69" s="3" t="str">
        <f>'Data ALL'!$C$33</f>
        <v>Total</v>
      </c>
      <c r="H69" s="2">
        <f>'Data ALL'!$E$191/'Data ALL'!$N$191*100</f>
        <v>48.548277334189983</v>
      </c>
      <c r="I69" s="2">
        <f>'Data ALL'!$F$191/'Data ALL'!$N$191*100</f>
        <v>0</v>
      </c>
      <c r="J69" s="2">
        <f>'Data ALL'!$G$191/'Data ALL'!$N$191*100</f>
        <v>1.9997379333082539</v>
      </c>
      <c r="K69" s="2">
        <f t="shared" si="1"/>
        <v>50.548015267498236</v>
      </c>
    </row>
    <row r="70" spans="1:11" x14ac:dyDescent="0.2">
      <c r="A70" s="3">
        <v>3</v>
      </c>
      <c r="B70" s="3">
        <v>1</v>
      </c>
      <c r="C70" s="3" t="str">
        <f>'Data ALL'!$AZ$149</f>
        <v>13e</v>
      </c>
      <c r="D70" s="3" t="str">
        <f>'Data ALL'!$C$149</f>
        <v>Employer</v>
      </c>
      <c r="E70" s="3" t="str">
        <f>'Data ALL'!$AW$149</f>
        <v>Lower-middle-income</v>
      </c>
      <c r="F70" s="3" t="str">
        <f>'Data ALL'!$B$149</f>
        <v>Myanmar</v>
      </c>
      <c r="G70" s="3" t="str">
        <f>'Data ALL'!$C$33</f>
        <v>Total</v>
      </c>
      <c r="H70" s="2">
        <f>'Data ALL'!$E$149/'Data ALL'!$N$149*100</f>
        <v>51.69448851061432</v>
      </c>
      <c r="I70" s="2">
        <f>'Data ALL'!$F$149/'Data ALL'!$N$149*100</f>
        <v>0</v>
      </c>
      <c r="J70" s="2">
        <f>'Data ALL'!$G$149/'Data ALL'!$N$149*100</f>
        <v>0.40892036220924399</v>
      </c>
      <c r="K70" s="2">
        <f t="shared" ref="K70:K101" si="2">H70+I70+J70</f>
        <v>52.103408872823564</v>
      </c>
    </row>
    <row r="71" spans="1:11" x14ac:dyDescent="0.2">
      <c r="A71" s="3">
        <v>3</v>
      </c>
      <c r="B71" s="3">
        <v>1</v>
      </c>
      <c r="C71" s="3" t="str">
        <f>'Data ALL'!$AZ$17</f>
        <v>13e</v>
      </c>
      <c r="D71" s="3" t="str">
        <f>'Data ALL'!$C$17</f>
        <v>Employer</v>
      </c>
      <c r="E71" s="3" t="str">
        <f>'Data ALL'!$AW$17</f>
        <v>Low-income</v>
      </c>
      <c r="F71" s="3" t="str">
        <f>'Data ALL'!$B$17</f>
        <v>Afghanistan</v>
      </c>
      <c r="G71" s="3" t="str">
        <f>'Data ALL'!$C$33</f>
        <v>Total</v>
      </c>
      <c r="H71" s="2">
        <f>'Data ALL'!$E$17/'Data ALL'!$N$17*100</f>
        <v>56.204836935621373</v>
      </c>
      <c r="I71" s="2">
        <f>'Data ALL'!$F$17/'Data ALL'!$N$17*100</f>
        <v>0</v>
      </c>
      <c r="J71" s="2">
        <f>'Data ALL'!$G$17/'Data ALL'!$N$17*100</f>
        <v>2.0774673454404637</v>
      </c>
      <c r="K71" s="2">
        <f t="shared" si="2"/>
        <v>58.282304281061833</v>
      </c>
    </row>
    <row r="72" spans="1:11" x14ac:dyDescent="0.2">
      <c r="A72" s="3">
        <v>3</v>
      </c>
      <c r="B72" s="3">
        <v>1</v>
      </c>
      <c r="C72" s="3" t="str">
        <f>'Data ALL'!$AZ$239</f>
        <v>13e</v>
      </c>
      <c r="D72" s="3" t="str">
        <f>'Data ALL'!$C$239</f>
        <v>Employer</v>
      </c>
      <c r="E72" s="3" t="str">
        <f>'Data ALL'!$AW$239</f>
        <v>Lower-middle-income</v>
      </c>
      <c r="F72" s="3" t="str">
        <f>'Data ALL'!$B$239</f>
        <v>Viet Nam</v>
      </c>
      <c r="G72" s="3" t="str">
        <f>'Data ALL'!$C$33</f>
        <v>Total</v>
      </c>
      <c r="H72" s="2">
        <f>'Data ALL'!$E$239/'Data ALL'!$N$239*100</f>
        <v>62.356201058745889</v>
      </c>
      <c r="I72" s="2">
        <f>'Data ALL'!$F$239/'Data ALL'!$N$239*100</f>
        <v>0</v>
      </c>
      <c r="J72" s="2">
        <f>'Data ALL'!$G$239/'Data ALL'!$N$239*100</f>
        <v>5.0643812982976752E-2</v>
      </c>
      <c r="K72" s="2">
        <f t="shared" si="2"/>
        <v>62.406844871728865</v>
      </c>
    </row>
    <row r="73" spans="1:11" x14ac:dyDescent="0.2">
      <c r="A73" s="3">
        <v>3</v>
      </c>
      <c r="B73" s="3">
        <v>1</v>
      </c>
      <c r="C73" s="3" t="str">
        <f>'Data ALL'!$AZ$203</f>
        <v>13e</v>
      </c>
      <c r="D73" s="3" t="str">
        <f>'Data ALL'!$C$203</f>
        <v>Employer</v>
      </c>
      <c r="E73" s="3" t="str">
        <f>'Data ALL'!$AW$203</f>
        <v>Lower-middle-income</v>
      </c>
      <c r="F73" s="3" t="str">
        <f>'Data ALL'!$B$203</f>
        <v>Timor Leste</v>
      </c>
      <c r="G73" s="3" t="str">
        <f>'Data ALL'!$C$33</f>
        <v>Total</v>
      </c>
      <c r="H73" s="2">
        <f>'Data ALL'!$E$203/'Data ALL'!$N$203*100</f>
        <v>32.505910165484636</v>
      </c>
      <c r="I73" s="2">
        <f>'Data ALL'!$F$203/'Data ALL'!$N$203*100</f>
        <v>0</v>
      </c>
      <c r="J73" s="2">
        <f>'Data ALL'!$G$203/'Data ALL'!$N$203*100</f>
        <v>30.693459416863671</v>
      </c>
      <c r="K73" s="2">
        <f t="shared" si="2"/>
        <v>63.199369582348311</v>
      </c>
    </row>
    <row r="74" spans="1:11" x14ac:dyDescent="0.2">
      <c r="A74" s="3">
        <v>3</v>
      </c>
      <c r="B74" s="3">
        <v>1</v>
      </c>
      <c r="C74" s="3" t="str">
        <f>'Data ALL'!$AZ$101</f>
        <v>13e</v>
      </c>
      <c r="D74" s="3" t="str">
        <f>'Data ALL'!$C$101</f>
        <v>Employer</v>
      </c>
      <c r="E74" s="3" t="str">
        <f>'Data ALL'!$AW$101</f>
        <v>Lower-middle-income</v>
      </c>
      <c r="F74" s="3" t="str">
        <f>'Data ALL'!$B$101</f>
        <v>Lao PDR</v>
      </c>
      <c r="G74" s="3" t="str">
        <f>'Data ALL'!$C$33</f>
        <v>Total</v>
      </c>
      <c r="H74" s="2">
        <f>'Data ALL'!$E$101/'Data ALL'!$N$101*100</f>
        <v>39.15995975855131</v>
      </c>
      <c r="I74" s="2">
        <f>'Data ALL'!$F$101/'Data ALL'!$N$101*100</f>
        <v>0</v>
      </c>
      <c r="J74" s="2">
        <f>'Data ALL'!$G$101/'Data ALL'!$N$101*100</f>
        <v>27.807469818913482</v>
      </c>
      <c r="K74" s="2">
        <f t="shared" si="2"/>
        <v>66.967429577464799</v>
      </c>
    </row>
    <row r="75" spans="1:11" x14ac:dyDescent="0.2">
      <c r="A75" s="3">
        <v>3</v>
      </c>
      <c r="B75" s="3">
        <v>1</v>
      </c>
      <c r="C75" s="3" t="str">
        <f>'Data ALL'!$AZ$251</f>
        <v>13e</v>
      </c>
      <c r="D75" s="3" t="str">
        <f>'Data ALL'!$C$251</f>
        <v>Employer</v>
      </c>
      <c r="E75" s="3" t="str">
        <f>'Data ALL'!$AW$251</f>
        <v>Lower-middle-income</v>
      </c>
      <c r="F75" s="3" t="str">
        <f>'Data ALL'!$B$251</f>
        <v>Vanuatu</v>
      </c>
      <c r="G75" s="3" t="str">
        <f>'Data ALL'!$C$33</f>
        <v>Total</v>
      </c>
      <c r="H75" s="2">
        <f>'Data ALL'!$E$251/'Data ALL'!$N$251*100</f>
        <v>62.070343725019981</v>
      </c>
      <c r="I75" s="2">
        <f>'Data ALL'!$F$251/'Data ALL'!$N$251*100</f>
        <v>0</v>
      </c>
      <c r="J75" s="2">
        <f>'Data ALL'!$G$251/'Data ALL'!$N$251*100</f>
        <v>7.4740207833733017</v>
      </c>
      <c r="K75" s="2">
        <f t="shared" si="2"/>
        <v>69.544364508393286</v>
      </c>
    </row>
    <row r="76" spans="1:11" x14ac:dyDescent="0.2">
      <c r="A76" s="3">
        <v>3</v>
      </c>
      <c r="B76" s="3">
        <v>1</v>
      </c>
      <c r="C76" s="3" t="str">
        <f>'Data ALL'!$AZ$47</f>
        <v>13e</v>
      </c>
      <c r="D76" s="3" t="str">
        <f>'Data ALL'!$C$47</f>
        <v>Employer</v>
      </c>
      <c r="E76" s="3" t="str">
        <f>'Data ALL'!$AW$47</f>
        <v>Lower-middle-income</v>
      </c>
      <c r="F76" s="3" t="str">
        <f>'Data ALL'!$B$47</f>
        <v xml:space="preserve"> Cambodia</v>
      </c>
      <c r="G76" s="3" t="str">
        <f>'Data ALL'!$C$33</f>
        <v>Total</v>
      </c>
      <c r="H76" s="2">
        <f>'Data ALL'!$E$47/'Data ALL'!$N$47*100</f>
        <v>84.261359424801725</v>
      </c>
      <c r="I76" s="2">
        <f>'Data ALL'!$F$47/'Data ALL'!$N$47*100</f>
        <v>0</v>
      </c>
      <c r="J76" s="2">
        <f>'Data ALL'!$G$47/'Data ALL'!$N$47*100</f>
        <v>1.0529241716700022</v>
      </c>
      <c r="K76" s="2">
        <f t="shared" si="2"/>
        <v>85.314283596471725</v>
      </c>
    </row>
    <row r="77" spans="1:11" x14ac:dyDescent="0.2">
      <c r="A77" s="3">
        <v>3</v>
      </c>
      <c r="B77" s="3">
        <v>1</v>
      </c>
      <c r="C77" s="3" t="str">
        <f>'Data ALL'!$AZ$77</f>
        <v>13e</v>
      </c>
      <c r="D77" s="3" t="str">
        <f>'Data ALL'!$C$77</f>
        <v>Employer</v>
      </c>
      <c r="E77" s="3" t="str">
        <f>'Data ALL'!$AW$77</f>
        <v>Lower-middle-income</v>
      </c>
      <c r="F77" s="3" t="str">
        <f>'Data ALL'!$B$77</f>
        <v xml:space="preserve"> India</v>
      </c>
      <c r="G77" s="3" t="str">
        <f>'Data ALL'!$C$33</f>
        <v>Total</v>
      </c>
      <c r="H77" s="2">
        <f>'Data ALL'!$E$77/'Data ALL'!$N$77*100</f>
        <v>85.952932599610548</v>
      </c>
      <c r="I77" s="2">
        <f>'Data ALL'!$F$77/'Data ALL'!$N$77*100</f>
        <v>0</v>
      </c>
      <c r="J77" s="2">
        <f>'Data ALL'!$G$77/'Data ALL'!$N$77*100</f>
        <v>1.755761120152969</v>
      </c>
      <c r="K77" s="2">
        <f t="shared" si="2"/>
        <v>87.708693719763517</v>
      </c>
    </row>
    <row r="78" spans="1:11" x14ac:dyDescent="0.2">
      <c r="A78" s="3">
        <v>3</v>
      </c>
      <c r="B78" s="3">
        <v>2</v>
      </c>
      <c r="C78" s="3" t="str">
        <f>'Data ALL'!$AZ$125</f>
        <v>13e</v>
      </c>
      <c r="D78" s="3" t="str">
        <f>'Data ALL'!$C$125</f>
        <v>Employer</v>
      </c>
      <c r="E78" s="3" t="str">
        <f>'Data ALL'!$AW$125</f>
        <v>Upper-middle-income</v>
      </c>
      <c r="F78" s="3" t="str">
        <f>'Data ALL'!$B$125</f>
        <v>Marshall Islands</v>
      </c>
      <c r="G78" s="3" t="str">
        <f>'Data ALL'!$C$33</f>
        <v>Total</v>
      </c>
      <c r="H78" s="2">
        <f>'Data ALL'!$E$125/'Data ALL'!$N$125*100</f>
        <v>0</v>
      </c>
      <c r="I78" s="2">
        <f>'Data ALL'!$F$125/'Data ALL'!$N$125*100</f>
        <v>0</v>
      </c>
      <c r="J78" s="2">
        <f>'Data ALL'!$G$125/'Data ALL'!$N$125*100</f>
        <v>0</v>
      </c>
      <c r="K78" s="2">
        <f t="shared" si="2"/>
        <v>0</v>
      </c>
    </row>
    <row r="79" spans="1:11" x14ac:dyDescent="0.2">
      <c r="A79" s="3">
        <v>3</v>
      </c>
      <c r="B79" s="3">
        <v>2</v>
      </c>
      <c r="C79" s="3" t="str">
        <f>'Data ALL'!$AZ$71</f>
        <v>13e</v>
      </c>
      <c r="D79" s="3" t="str">
        <f>'Data ALL'!$C$71</f>
        <v>Employer</v>
      </c>
      <c r="E79" s="3" t="str">
        <f>'Data ALL'!$AW$71</f>
        <v>Upper-middle-income</v>
      </c>
      <c r="F79" s="3" t="str">
        <f>'Data ALL'!$B$71</f>
        <v>Fiji</v>
      </c>
      <c r="G79" s="3" t="str">
        <f>'Data ALL'!$C$33</f>
        <v>Total</v>
      </c>
      <c r="H79" s="2">
        <f>'Data ALL'!$E$71/'Data ALL'!$N$71*100</f>
        <v>4.6656686626746504</v>
      </c>
      <c r="I79" s="2">
        <f>'Data ALL'!$F$71/'Data ALL'!$N$71*100</f>
        <v>0</v>
      </c>
      <c r="J79" s="2">
        <f>'Data ALL'!$G$71/'Data ALL'!$N$71*100</f>
        <v>0</v>
      </c>
      <c r="K79" s="2">
        <f t="shared" si="2"/>
        <v>4.6656686626746504</v>
      </c>
    </row>
    <row r="80" spans="1:11" x14ac:dyDescent="0.2">
      <c r="A80" s="3">
        <v>3</v>
      </c>
      <c r="B80" s="3">
        <v>2</v>
      </c>
      <c r="C80" s="3" t="str">
        <f>'Data ALL'!$AZ$227</f>
        <v>13e</v>
      </c>
      <c r="D80" s="3" t="str">
        <f>'Data ALL'!$C$227</f>
        <v>Employer</v>
      </c>
      <c r="E80" s="3" t="str">
        <f>'Data ALL'!$AW$227</f>
        <v>Upper-middle-income</v>
      </c>
      <c r="F80" s="3" t="str">
        <f>'Data ALL'!$B$227</f>
        <v>Tuvalu</v>
      </c>
      <c r="G80" s="3" t="str">
        <f>'Data ALL'!$C$33</f>
        <v>Total</v>
      </c>
      <c r="H80" s="2">
        <f>'Data ALL'!$E$227/'Data ALL'!$N$227*100</f>
        <v>16.666666666666664</v>
      </c>
      <c r="I80" s="2">
        <f>'Data ALL'!$F$227/'Data ALL'!$N$227*100</f>
        <v>0</v>
      </c>
      <c r="J80" s="2">
        <f>'Data ALL'!$G$227/'Data ALL'!$N$227*100</f>
        <v>0</v>
      </c>
      <c r="K80" s="2">
        <f t="shared" si="2"/>
        <v>16.666666666666664</v>
      </c>
    </row>
    <row r="81" spans="1:11" x14ac:dyDescent="0.2">
      <c r="A81" s="3">
        <v>3</v>
      </c>
      <c r="B81" s="3">
        <v>2</v>
      </c>
      <c r="C81" s="3" t="str">
        <f>'Data ALL'!$AZ$137</f>
        <v>13e</v>
      </c>
      <c r="D81" s="3" t="str">
        <f>'Data ALL'!$C$137</f>
        <v>Employer</v>
      </c>
      <c r="E81" s="3" t="str">
        <f>'Data ALL'!$AW$137</f>
        <v>Upper-middle-income</v>
      </c>
      <c r="F81" s="3" t="str">
        <f>'Data ALL'!$B$137</f>
        <v>Mongolia</v>
      </c>
      <c r="G81" s="3" t="str">
        <f>'Data ALL'!$C$33</f>
        <v>Total</v>
      </c>
      <c r="H81" s="2">
        <f>'Data ALL'!$E$137/'Data ALL'!$N$137*100</f>
        <v>28.117621807254778</v>
      </c>
      <c r="I81" s="2">
        <f>'Data ALL'!$F$137/'Data ALL'!$N$137*100</f>
        <v>0</v>
      </c>
      <c r="J81" s="2">
        <f>'Data ALL'!$G$137/'Data ALL'!$N$137*100</f>
        <v>1.0061171925305861</v>
      </c>
      <c r="K81" s="2">
        <f t="shared" si="2"/>
        <v>29.123738999785363</v>
      </c>
    </row>
    <row r="82" spans="1:11" x14ac:dyDescent="0.2">
      <c r="A82" s="3">
        <v>3</v>
      </c>
      <c r="B82" s="3">
        <v>2</v>
      </c>
      <c r="C82" s="3" t="str">
        <f>'Data ALL'!$AZ$263</f>
        <v>13e</v>
      </c>
      <c r="D82" s="3" t="str">
        <f>'Data ALL'!$C$263</f>
        <v>Employer</v>
      </c>
      <c r="E82" s="3" t="str">
        <f>'Data ALL'!$AW$263</f>
        <v>Upper-middle-income</v>
      </c>
      <c r="F82" s="3" t="str">
        <f>'Data ALL'!$B$263</f>
        <v>Wallis &amp; Futuma</v>
      </c>
      <c r="G82" s="3" t="str">
        <f>'Data ALL'!$C$33</f>
        <v>Total</v>
      </c>
      <c r="H82" s="2">
        <f>'Data ALL'!$E$263/'Data ALL'!$N$263*100</f>
        <v>29.357798165137616</v>
      </c>
      <c r="I82" s="2">
        <f>'Data ALL'!$F$263/'Data ALL'!$N$263*100</f>
        <v>0</v>
      </c>
      <c r="J82" s="2">
        <f>'Data ALL'!$G$263/'Data ALL'!$N$263*100</f>
        <v>0</v>
      </c>
      <c r="K82" s="2">
        <f t="shared" si="2"/>
        <v>29.357798165137616</v>
      </c>
    </row>
    <row r="83" spans="1:11" x14ac:dyDescent="0.2">
      <c r="A83" s="3">
        <v>3</v>
      </c>
      <c r="B83" s="3">
        <v>2</v>
      </c>
      <c r="C83" s="3" t="str">
        <f>'Data ALL'!$AZ$197</f>
        <v>13e</v>
      </c>
      <c r="D83" s="3" t="str">
        <f>'Data ALL'!$C$197</f>
        <v>Employer</v>
      </c>
      <c r="E83" s="3" t="str">
        <f>'Data ALL'!$AW$197</f>
        <v>Upper-middle-income</v>
      </c>
      <c r="F83" s="3" t="str">
        <f>'Data ALL'!$B$197</f>
        <v>Thailand</v>
      </c>
      <c r="G83" s="3" t="str">
        <f>'Data ALL'!$C$33</f>
        <v>Total</v>
      </c>
      <c r="H83" s="2">
        <f>'Data ALL'!$E$197/'Data ALL'!$N$197*100</f>
        <v>32.375526766081364</v>
      </c>
      <c r="I83" s="2">
        <f>'Data ALL'!$F$197/'Data ALL'!$N$197*100</f>
        <v>0</v>
      </c>
      <c r="J83" s="2">
        <f>'Data ALL'!$G$197/'Data ALL'!$N$197*100</f>
        <v>0.31365476793142349</v>
      </c>
      <c r="K83" s="2">
        <f t="shared" si="2"/>
        <v>32.689181534012789</v>
      </c>
    </row>
    <row r="84" spans="1:11" x14ac:dyDescent="0.2">
      <c r="A84" s="3">
        <v>3</v>
      </c>
      <c r="B84" s="3">
        <v>2</v>
      </c>
      <c r="C84" s="3" t="str">
        <f>'Data ALL'!$AZ$83</f>
        <v>13e</v>
      </c>
      <c r="D84" s="3" t="str">
        <f>'Data ALL'!$C$83</f>
        <v>Employer</v>
      </c>
      <c r="E84" s="3" t="str">
        <f>'Data ALL'!$AW$83</f>
        <v>Upper-middle-income</v>
      </c>
      <c r="F84" s="3" t="str">
        <f>'Data ALL'!$B$83</f>
        <v xml:space="preserve"> Indonesia</v>
      </c>
      <c r="G84" s="3" t="str">
        <f>'Data ALL'!$C$33</f>
        <v>Total</v>
      </c>
      <c r="H84" s="2">
        <f>'Data ALL'!$E$83/'Data ALL'!$N$83*100</f>
        <v>38.52795911613677</v>
      </c>
      <c r="I84" s="2">
        <f>'Data ALL'!$F$83/'Data ALL'!$N$83*100</f>
        <v>0</v>
      </c>
      <c r="J84" s="2">
        <f>'Data ALL'!$G$83/'Data ALL'!$N$83*100</f>
        <v>0</v>
      </c>
      <c r="K84" s="2">
        <f t="shared" si="2"/>
        <v>38.52795911613677</v>
      </c>
    </row>
    <row r="85" spans="1:11" x14ac:dyDescent="0.2">
      <c r="A85" s="3">
        <v>3</v>
      </c>
      <c r="B85" s="3">
        <v>2</v>
      </c>
      <c r="C85" s="3" t="s">
        <v>140</v>
      </c>
      <c r="D85" s="3" t="str">
        <f>'Data ALL'!$C$11</f>
        <v>Employers</v>
      </c>
      <c r="E85" s="3" t="str">
        <f>'Data ALL'!$AW$11</f>
        <v>Upper-middle income</v>
      </c>
      <c r="F85" s="3" t="str">
        <f>'Data ALL'!$B$11</f>
        <v>Abelina</v>
      </c>
      <c r="G85" s="3" t="str">
        <f>'Data ALL'!$C$33</f>
        <v>Total</v>
      </c>
      <c r="H85" s="2">
        <f>'Data ALL'!$E$11/'Data ALL'!$N$11*100</f>
        <v>52.149506290006663</v>
      </c>
      <c r="I85" s="2">
        <f>'Data ALL'!$F$11/'Data ALL'!$N$11*100</f>
        <v>0</v>
      </c>
      <c r="J85" s="2">
        <f>'Data ALL'!$G$11/'Data ALL'!$N$11*100</f>
        <v>0</v>
      </c>
      <c r="K85" s="2">
        <f t="shared" si="2"/>
        <v>52.149506290006663</v>
      </c>
    </row>
    <row r="86" spans="1:11" x14ac:dyDescent="0.2">
      <c r="A86" s="3">
        <v>3</v>
      </c>
      <c r="B86" s="3">
        <v>2</v>
      </c>
      <c r="C86" s="3" t="str">
        <f>'Data ALL'!$AZ$59</f>
        <v>13e</v>
      </c>
      <c r="D86" s="3" t="str">
        <f>'Data ALL'!$C$59</f>
        <v>Employer</v>
      </c>
      <c r="E86" s="3" t="str">
        <f>'Data ALL'!$AW$59</f>
        <v>Upper-middle-income</v>
      </c>
      <c r="F86" s="3" t="str">
        <f>'Data ALL'!$B$59</f>
        <v>Cook Islands</v>
      </c>
      <c r="G86" s="3" t="str">
        <f>'Data ALL'!$C$33</f>
        <v>Total</v>
      </c>
      <c r="H86" s="2">
        <f>'Data ALL'!$E$59/'Data ALL'!$N$59*100</f>
        <v>70.588235294117652</v>
      </c>
      <c r="I86" s="2">
        <f>'Data ALL'!$F$59/'Data ALL'!$N$59*100</f>
        <v>0</v>
      </c>
      <c r="J86" s="2">
        <f>'Data ALL'!$G$59/'Data ALL'!$N$59*100</f>
        <v>0</v>
      </c>
      <c r="K86" s="2">
        <f t="shared" si="2"/>
        <v>70.588235294117652</v>
      </c>
    </row>
    <row r="87" spans="1:11" x14ac:dyDescent="0.2">
      <c r="A87" s="3">
        <v>3</v>
      </c>
      <c r="B87" s="3">
        <v>2</v>
      </c>
      <c r="C87" s="3" t="str">
        <f>'Data ALL'!$AZ$215</f>
        <v>13e</v>
      </c>
      <c r="D87" s="3" t="str">
        <f>'Data ALL'!$C$215</f>
        <v>Employer</v>
      </c>
      <c r="E87" s="3" t="str">
        <f>'Data ALL'!$AW$215</f>
        <v>Upper-middle-income</v>
      </c>
      <c r="F87" s="3" t="str">
        <f>'Data ALL'!$B$215</f>
        <v>Tonga</v>
      </c>
      <c r="G87" s="3" t="str">
        <f>'Data ALL'!$C$33</f>
        <v>Total</v>
      </c>
      <c r="H87" s="2">
        <f>'Data ALL'!$E$215/'Data ALL'!$N$215*100</f>
        <v>58.222898109928309</v>
      </c>
      <c r="I87" s="2">
        <f>'Data ALL'!$F$215/'Data ALL'!$N$215*100</f>
        <v>0</v>
      </c>
      <c r="J87" s="2">
        <f>'Data ALL'!$G$215/'Data ALL'!$N$215*100</f>
        <v>27.416902020421464</v>
      </c>
      <c r="K87" s="2">
        <f t="shared" si="2"/>
        <v>85.639800130349769</v>
      </c>
    </row>
    <row r="88" spans="1:11" x14ac:dyDescent="0.2">
      <c r="A88" s="3">
        <v>3</v>
      </c>
      <c r="B88" s="3">
        <v>2</v>
      </c>
      <c r="C88" s="3" t="str">
        <f>'Data ALL'!$AZ$113</f>
        <v>13e</v>
      </c>
      <c r="D88" s="3" t="str">
        <f>'Data ALL'!$C$113</f>
        <v>Employer</v>
      </c>
      <c r="E88" s="3" t="str">
        <f>'Data ALL'!$AW$113</f>
        <v>Upper-middle-income</v>
      </c>
      <c r="F88" s="3" t="str">
        <f>'Data ALL'!$B$113</f>
        <v>Maldives</v>
      </c>
      <c r="G88" s="3" t="str">
        <f>'Data ALL'!$C$33</f>
        <v>Total</v>
      </c>
      <c r="H88" s="2">
        <f>'Data ALL'!$E$113/'Data ALL'!$N$113*100</f>
        <v>86.348122866894201</v>
      </c>
      <c r="I88" s="2">
        <f>'Data ALL'!$F$113/'Data ALL'!$N$113*100</f>
        <v>0</v>
      </c>
      <c r="J88" s="2">
        <f>'Data ALL'!$G$113/'Data ALL'!$N$113*100</f>
        <v>13.651877133105803</v>
      </c>
      <c r="K88" s="2">
        <f t="shared" si="2"/>
        <v>100</v>
      </c>
    </row>
    <row r="89" spans="1:11" x14ac:dyDescent="0.2">
      <c r="A89" s="3">
        <v>3</v>
      </c>
      <c r="B89" s="3">
        <v>3</v>
      </c>
      <c r="C89" s="3" t="str">
        <f>'Data ALL'!$AZ$287</f>
        <v>13e</v>
      </c>
      <c r="D89" s="3" t="str">
        <f>'Data ALL'!$C$287</f>
        <v>Employer</v>
      </c>
      <c r="E89" s="3" t="str">
        <f>'Data ALL'!$AW$287</f>
        <v>High-income</v>
      </c>
      <c r="F89" s="3" t="str">
        <f>'Data ALL'!$B$287</f>
        <v>Korea Republic</v>
      </c>
      <c r="G89" s="3" t="str">
        <f>'Data ALL'!$C$33</f>
        <v>Total</v>
      </c>
      <c r="H89" s="2">
        <f>'Data ALL'!$E$287/'Data ALL'!$N$287*100</f>
        <v>7.038180990493129</v>
      </c>
      <c r="I89" s="2">
        <f>'Data ALL'!$F$287/'Data ALL'!$N$287*100</f>
        <v>0</v>
      </c>
      <c r="J89" s="2">
        <f>'Data ALL'!$G$287/'Data ALL'!$N$287*100</f>
        <v>0</v>
      </c>
      <c r="K89" s="2">
        <f t="shared" si="2"/>
        <v>7.038180990493129</v>
      </c>
    </row>
    <row r="90" spans="1:11" x14ac:dyDescent="0.2">
      <c r="A90" s="3">
        <v>3</v>
      </c>
      <c r="B90" s="3">
        <v>3</v>
      </c>
      <c r="C90" s="3" t="str">
        <f>'Data ALL'!$AZ$281</f>
        <v>13e</v>
      </c>
      <c r="D90" s="3" t="str">
        <f>'Data ALL'!$C$281</f>
        <v>Employer</v>
      </c>
      <c r="E90" s="3" t="str">
        <f>'Data ALL'!$AW$281</f>
        <v>High-income</v>
      </c>
      <c r="F90" s="3" t="str">
        <f>'Data ALL'!$B$281</f>
        <v>Australia</v>
      </c>
      <c r="G90" s="3" t="str">
        <f>'Data ALL'!$C$33</f>
        <v>Total</v>
      </c>
      <c r="H90" s="2">
        <f>'Data ALL'!$E$281/'Data ALL'!$N$281*100</f>
        <v>9.3463775831040188</v>
      </c>
      <c r="I90" s="2">
        <f>'Data ALL'!$F$281/'Data ALL'!$N$281*100</f>
        <v>0</v>
      </c>
      <c r="J90" s="2">
        <f>'Data ALL'!$G$281/'Data ALL'!$N$281*100</f>
        <v>9.9391908083392697E-2</v>
      </c>
      <c r="K90" s="2">
        <f t="shared" si="2"/>
        <v>9.445769491187411</v>
      </c>
    </row>
    <row r="91" spans="1:11" x14ac:dyDescent="0.2">
      <c r="A91" s="3">
        <v>3</v>
      </c>
      <c r="B91" s="16">
        <v>3</v>
      </c>
      <c r="C91" s="3" t="str">
        <f>'Data ALL'!$AZ$35</f>
        <v>13e</v>
      </c>
      <c r="D91" s="3" t="str">
        <f>'Data ALL'!$C$35</f>
        <v>Employer</v>
      </c>
      <c r="E91" s="3" t="str">
        <f>'Data ALL'!$AW$35</f>
        <v>High-income</v>
      </c>
      <c r="F91" s="3" t="str">
        <f>'Data ALL'!$B$35</f>
        <v xml:space="preserve"> Brunei Darussalam</v>
      </c>
      <c r="G91" s="3" t="str">
        <f>'Data ALL'!$C$33</f>
        <v>Total</v>
      </c>
      <c r="H91" s="2">
        <f>'Data ALL'!$E$35/'Data ALL'!$N$35*100</f>
        <v>9.5718300545544714</v>
      </c>
      <c r="I91" s="2">
        <f>'Data ALL'!$F$35/'Data ALL'!$N$35*100</f>
        <v>0</v>
      </c>
      <c r="J91" s="2">
        <f>'Data ALL'!$G$35/'Data ALL'!$N$35*100</f>
        <v>0</v>
      </c>
      <c r="K91" s="2">
        <f t="shared" si="2"/>
        <v>9.5718300545544714</v>
      </c>
    </row>
    <row r="92" spans="1:11" x14ac:dyDescent="0.2">
      <c r="A92" s="3">
        <v>3</v>
      </c>
      <c r="B92" s="3">
        <v>3</v>
      </c>
      <c r="C92" s="3" t="str">
        <f>'Data ALL'!$AZ$173</f>
        <v>13e</v>
      </c>
      <c r="D92" s="3" t="str">
        <f>'Data ALL'!$C$173</f>
        <v>Employer</v>
      </c>
      <c r="E92" s="3" t="str">
        <f>'Data ALL'!$AW$173</f>
        <v>High-income</v>
      </c>
      <c r="F92" s="3" t="str">
        <f>'Data ALL'!$B$173</f>
        <v>Nauru</v>
      </c>
      <c r="G92" s="3" t="str">
        <f>'Data ALL'!$C$33</f>
        <v>Total</v>
      </c>
      <c r="H92" s="2">
        <f>'Data ALL'!$E$173/'Data ALL'!$N$173*100</f>
        <v>15.267175572519085</v>
      </c>
      <c r="I92" s="2">
        <f>'Data ALL'!$F$173/'Data ALL'!$N$173*100</f>
        <v>0</v>
      </c>
      <c r="J92" s="2">
        <f>'Data ALL'!$G$173/'Data ALL'!$N$173*100</f>
        <v>0.76335877862595414</v>
      </c>
      <c r="K92" s="2">
        <f t="shared" si="2"/>
        <v>16.03053435114504</v>
      </c>
    </row>
    <row r="93" spans="1:11" x14ac:dyDescent="0.2">
      <c r="A93" s="3">
        <v>4</v>
      </c>
      <c r="B93" s="3">
        <v>1</v>
      </c>
      <c r="C93" s="3" t="str">
        <f>'Data ALL'!$AZ$30</f>
        <v>13e</v>
      </c>
      <c r="D93" s="3" t="str">
        <f>'Data ALL'!$C$30</f>
        <v>Own-account workers</v>
      </c>
      <c r="E93" s="3" t="str">
        <f>'Data ALL'!$AW$30</f>
        <v>Lower-middle-income</v>
      </c>
      <c r="F93" s="3" t="str">
        <f>'Data ALL'!$B$30</f>
        <v xml:space="preserve"> Bangladesh</v>
      </c>
      <c r="G93" s="3" t="str">
        <f>'Data ALL'!$C$33</f>
        <v>Total</v>
      </c>
      <c r="H93" s="2">
        <f>'Data ALL'!$E$30/'Data ALL'!$N$30*100</f>
        <v>67.388602892944974</v>
      </c>
      <c r="I93" s="2">
        <f>'Data ALL'!$F$30/'Data ALL'!$N$30*100</f>
        <v>0.67383791233760137</v>
      </c>
      <c r="J93" s="2">
        <f>'Data ALL'!$G$30/'Data ALL'!$N$30*100</f>
        <v>1.2125244061473539</v>
      </c>
      <c r="K93" s="2">
        <f t="shared" si="2"/>
        <v>69.274965211429929</v>
      </c>
    </row>
    <row r="94" spans="1:11" x14ac:dyDescent="0.2">
      <c r="A94" s="3">
        <v>4</v>
      </c>
      <c r="B94" s="3">
        <v>1</v>
      </c>
      <c r="C94" s="3" t="str">
        <f>'Data ALL'!$AZ$150</f>
        <v>13e</v>
      </c>
      <c r="D94" s="3" t="str">
        <f>'Data ALL'!$C$150</f>
        <v>Own-account workers</v>
      </c>
      <c r="E94" s="3" t="str">
        <f>'Data ALL'!$AW$150</f>
        <v>Lower-middle-income</v>
      </c>
      <c r="F94" s="3" t="str">
        <f>'Data ALL'!$B$150</f>
        <v>Myanmar</v>
      </c>
      <c r="G94" s="3" t="str">
        <f>'Data ALL'!$C$33</f>
        <v>Total</v>
      </c>
      <c r="H94" s="2">
        <f>'Data ALL'!$E$150/'Data ALL'!$N$150*100</f>
        <v>66.184539323878994</v>
      </c>
      <c r="I94" s="2">
        <f>'Data ALL'!$F$150/'Data ALL'!$N$150*100</f>
        <v>0</v>
      </c>
      <c r="J94" s="2">
        <f>'Data ALL'!$G$150/'Data ALL'!$N$150*100</f>
        <v>5.8220903772106904</v>
      </c>
      <c r="K94" s="2">
        <f t="shared" si="2"/>
        <v>72.006629701089679</v>
      </c>
    </row>
    <row r="95" spans="1:11" x14ac:dyDescent="0.2">
      <c r="A95" s="3">
        <v>4</v>
      </c>
      <c r="B95" s="3">
        <v>1</v>
      </c>
      <c r="C95" s="3" t="str">
        <f>'Data ALL'!$AZ$162</f>
        <v>13e</v>
      </c>
      <c r="D95" s="3" t="str">
        <f>'Data ALL'!$C$162</f>
        <v>Own-account workers</v>
      </c>
      <c r="E95" s="3" t="str">
        <f>'Data ALL'!$AW$162</f>
        <v>Lower-middle-income</v>
      </c>
      <c r="F95" s="3" t="str">
        <f>'Data ALL'!$B$162</f>
        <v>Nepal</v>
      </c>
      <c r="G95" s="3" t="str">
        <f>'Data ALL'!$C$33</f>
        <v>Total</v>
      </c>
      <c r="H95" s="2">
        <f>'Data ALL'!$E$162/'Data ALL'!$N$162*100</f>
        <v>60.966790145700578</v>
      </c>
      <c r="I95" s="2">
        <f>'Data ALL'!$F$162/'Data ALL'!$N$162*100</f>
        <v>0</v>
      </c>
      <c r="J95" s="2">
        <f>'Data ALL'!$G$162/'Data ALL'!$N$162*100</f>
        <v>16.051454672019378</v>
      </c>
      <c r="K95" s="2">
        <f t="shared" si="2"/>
        <v>77.01824481771996</v>
      </c>
    </row>
    <row r="96" spans="1:11" x14ac:dyDescent="0.2">
      <c r="A96" s="3">
        <v>4</v>
      </c>
      <c r="B96" s="3">
        <v>1</v>
      </c>
      <c r="C96" s="3" t="str">
        <f>'Data ALL'!$AZ$90</f>
        <v>13e</v>
      </c>
      <c r="D96" s="3" t="str">
        <f>'Data ALL'!$C$90</f>
        <v>Own-account workers</v>
      </c>
      <c r="E96" s="3" t="str">
        <f>'Data ALL'!$AW$90</f>
        <v>Lower-middle-income</v>
      </c>
      <c r="F96" s="3" t="str">
        <f>'Data ALL'!$B$90</f>
        <v>Kiribati</v>
      </c>
      <c r="G96" s="3" t="str">
        <f>'Data ALL'!$C$33</f>
        <v>Total</v>
      </c>
      <c r="H96" s="2">
        <f>'Data ALL'!$E$90/'Data ALL'!$N$90*100</f>
        <v>29.683420365535245</v>
      </c>
      <c r="I96" s="2">
        <f>'Data ALL'!$F$90/'Data ALL'!$N$90*100</f>
        <v>4.7650130548302876</v>
      </c>
      <c r="J96" s="2">
        <f>'Data ALL'!$G$90/'Data ALL'!$N$90*100</f>
        <v>50.130548302872057</v>
      </c>
      <c r="K96" s="2">
        <f t="shared" si="2"/>
        <v>84.57898172323759</v>
      </c>
    </row>
    <row r="97" spans="1:11" x14ac:dyDescent="0.2">
      <c r="A97" s="3">
        <v>4</v>
      </c>
      <c r="B97" s="3">
        <v>1</v>
      </c>
      <c r="C97" s="3" t="str">
        <f>'Data ALL'!$AZ$186</f>
        <v>13e</v>
      </c>
      <c r="D97" s="3" t="str">
        <f>'Data ALL'!$C$186</f>
        <v>Own-account workers</v>
      </c>
      <c r="E97" s="3" t="str">
        <f>'Data ALL'!$AW$186</f>
        <v>Lower-middle-income</v>
      </c>
      <c r="F97" s="3" t="str">
        <f>'Data ALL'!$B$186</f>
        <v>Pakistan</v>
      </c>
      <c r="G97" s="3" t="str">
        <f>'Data ALL'!$C$33</f>
        <v>Total</v>
      </c>
      <c r="H97" s="2">
        <f>'Data ALL'!$E$186/'Data ALL'!$N$186*100</f>
        <v>87.202786606683858</v>
      </c>
      <c r="I97" s="2">
        <f>'Data ALL'!$F$186/'Data ALL'!$N$186*100</f>
        <v>2.028741130512839E-3</v>
      </c>
      <c r="J97" s="2">
        <f>'Data ALL'!$G$186/'Data ALL'!$N$186*100</f>
        <v>1.9459189009380584</v>
      </c>
      <c r="K97" s="2">
        <f t="shared" si="2"/>
        <v>89.150734248752428</v>
      </c>
    </row>
    <row r="98" spans="1:11" x14ac:dyDescent="0.2">
      <c r="A98" s="3">
        <v>4</v>
      </c>
      <c r="B98" s="3">
        <v>1</v>
      </c>
      <c r="C98" s="3" t="str">
        <f>'Data ALL'!$AZ$192</f>
        <v>13e</v>
      </c>
      <c r="D98" s="3" t="str">
        <f>'Data ALL'!$C$192</f>
        <v>Own-account workers</v>
      </c>
      <c r="E98" s="3" t="str">
        <f>'Data ALL'!$AW$192</f>
        <v>Lower-middle-income</v>
      </c>
      <c r="F98" s="3" t="str">
        <f>'Data ALL'!$B$192</f>
        <v>Sri Lanka</v>
      </c>
      <c r="G98" s="3" t="str">
        <f>'Data ALL'!$C$33</f>
        <v>Total</v>
      </c>
      <c r="H98" s="2">
        <f>'Data ALL'!$E$192/'Data ALL'!$N$192*100</f>
        <v>82.538839709388583</v>
      </c>
      <c r="I98" s="2">
        <f>'Data ALL'!$F$192/'Data ALL'!$N$192*100</f>
        <v>0</v>
      </c>
      <c r="J98" s="2">
        <f>'Data ALL'!$G$192/'Data ALL'!$N$192*100</f>
        <v>9.5353675835937324</v>
      </c>
      <c r="K98" s="2">
        <f t="shared" si="2"/>
        <v>92.074207292982322</v>
      </c>
    </row>
    <row r="99" spans="1:11" x14ac:dyDescent="0.2">
      <c r="A99" s="3">
        <v>4</v>
      </c>
      <c r="B99" s="3">
        <v>1</v>
      </c>
      <c r="C99" s="3" t="str">
        <f>'Data ALL'!$AZ$276</f>
        <v>13e</v>
      </c>
      <c r="D99" s="3" t="str">
        <f>'Data ALL'!$C$276</f>
        <v>Own-account workers</v>
      </c>
      <c r="E99" s="3" t="str">
        <f>'Data ALL'!$AW$276</f>
        <v>Lower-middle-income</v>
      </c>
      <c r="F99" s="3" t="str">
        <f>'Data ALL'!$B$276</f>
        <v>Western Samoa</v>
      </c>
      <c r="G99" s="3" t="str">
        <f>'Data ALL'!$C$33</f>
        <v>Total</v>
      </c>
      <c r="H99" s="2">
        <f>'Data ALL'!$E$276/'Data ALL'!$N$276*100</f>
        <v>86.149061423969783</v>
      </c>
      <c r="I99" s="2">
        <f>'Data ALL'!$F$276/'Data ALL'!$N$276*100</f>
        <v>0</v>
      </c>
      <c r="J99" s="2">
        <f>'Data ALL'!$G$276/'Data ALL'!$N$276*100</f>
        <v>6.0035543707653005</v>
      </c>
      <c r="K99" s="2">
        <f t="shared" si="2"/>
        <v>92.152615794735084</v>
      </c>
    </row>
    <row r="100" spans="1:11" x14ac:dyDescent="0.2">
      <c r="A100" s="3">
        <v>4</v>
      </c>
      <c r="B100" s="3">
        <v>1</v>
      </c>
      <c r="C100" s="3" t="str">
        <f>'Data ALL'!$AZ$240</f>
        <v>13e</v>
      </c>
      <c r="D100" s="3" t="str">
        <f>'Data ALL'!$C$240</f>
        <v>Own-account workers</v>
      </c>
      <c r="E100" s="3" t="str">
        <f>'Data ALL'!$AW$240</f>
        <v>Lower-middle-income</v>
      </c>
      <c r="F100" s="3" t="str">
        <f>'Data ALL'!$B$240</f>
        <v>Viet Nam</v>
      </c>
      <c r="G100" s="3" t="str">
        <f>'Data ALL'!$C$33</f>
        <v>Total</v>
      </c>
      <c r="H100" s="2">
        <f>'Data ALL'!$E$240/'Data ALL'!$N$240*100</f>
        <v>72.749599033603957</v>
      </c>
      <c r="I100" s="2">
        <f>'Data ALL'!$F$240/'Data ALL'!$N$240*100</f>
        <v>0</v>
      </c>
      <c r="J100" s="2">
        <f>'Data ALL'!$G$240/'Data ALL'!$N$240*100</f>
        <v>19.484489659141275</v>
      </c>
      <c r="K100" s="2">
        <f t="shared" si="2"/>
        <v>92.234088692745232</v>
      </c>
    </row>
    <row r="101" spans="1:11" x14ac:dyDescent="0.2">
      <c r="A101" s="3">
        <v>4</v>
      </c>
      <c r="B101" s="3">
        <v>1</v>
      </c>
      <c r="C101" s="3" t="str">
        <f>'Data ALL'!$AZ$18</f>
        <v>13e</v>
      </c>
      <c r="D101" s="3" t="str">
        <f>'Data ALL'!$C$18</f>
        <v>Own-account workers</v>
      </c>
      <c r="E101" s="3" t="str">
        <f>'Data ALL'!$AW$18</f>
        <v>Low-income</v>
      </c>
      <c r="F101" s="3" t="str">
        <f>'Data ALL'!$B$18</f>
        <v>Afghanistan</v>
      </c>
      <c r="G101" s="3" t="str">
        <f>'Data ALL'!$C$33</f>
        <v>Total</v>
      </c>
      <c r="H101" s="2">
        <f>'Data ALL'!$E$18/'Data ALL'!$N$18*100</f>
        <v>73.286001663135963</v>
      </c>
      <c r="I101" s="2">
        <f>'Data ALL'!$F$18/'Data ALL'!$N$18*100</f>
        <v>0</v>
      </c>
      <c r="J101" s="2">
        <f>'Data ALL'!$G$18/'Data ALL'!$N$18*100</f>
        <v>19.1401890443036</v>
      </c>
      <c r="K101" s="2">
        <f t="shared" si="2"/>
        <v>92.426190707439559</v>
      </c>
    </row>
    <row r="102" spans="1:11" x14ac:dyDescent="0.2">
      <c r="A102" s="3">
        <v>4</v>
      </c>
      <c r="B102" s="3">
        <v>1</v>
      </c>
      <c r="C102" s="3" t="str">
        <f>'Data ALL'!$AZ$204</f>
        <v>13e</v>
      </c>
      <c r="D102" s="3" t="str">
        <f>'Data ALL'!$C$204</f>
        <v>Own-account workers</v>
      </c>
      <c r="E102" s="3" t="str">
        <f>'Data ALL'!$AW$204</f>
        <v>Lower-middle-income</v>
      </c>
      <c r="F102" s="3" t="str">
        <f>'Data ALL'!$B$204</f>
        <v>Timor Leste</v>
      </c>
      <c r="G102" s="3" t="str">
        <f>'Data ALL'!$C$33</f>
        <v>Total</v>
      </c>
      <c r="H102" s="2">
        <f>'Data ALL'!$E$204/'Data ALL'!$N$204*100</f>
        <v>43.097315463681483</v>
      </c>
      <c r="I102" s="2">
        <f>'Data ALL'!$F$204/'Data ALL'!$N$204*100</f>
        <v>0</v>
      </c>
      <c r="J102" s="2">
        <f>'Data ALL'!$G$204/'Data ALL'!$N$204*100</f>
        <v>52.22948165471449</v>
      </c>
      <c r="K102" s="2">
        <f t="shared" ref="K102:K133" si="3">H102+I102+J102</f>
        <v>95.326797118395973</v>
      </c>
    </row>
    <row r="103" spans="1:11" x14ac:dyDescent="0.2">
      <c r="A103" s="3">
        <v>4</v>
      </c>
      <c r="B103" s="3">
        <v>1</v>
      </c>
      <c r="C103" s="3" t="str">
        <f>'Data ALL'!$AZ$48</f>
        <v>13e</v>
      </c>
      <c r="D103" s="3" t="str">
        <f>'Data ALL'!$C$48</f>
        <v>Own-account workers</v>
      </c>
      <c r="E103" s="3" t="str">
        <f>'Data ALL'!$AW$48</f>
        <v>Lower-middle-income</v>
      </c>
      <c r="F103" s="3" t="str">
        <f>'Data ALL'!$B$48</f>
        <v xml:space="preserve"> Cambodia</v>
      </c>
      <c r="G103" s="3" t="str">
        <f>'Data ALL'!$C$33</f>
        <v>Total</v>
      </c>
      <c r="H103" s="2">
        <f>'Data ALL'!$E$48/'Data ALL'!$N$48*100</f>
        <v>73.541452716786637</v>
      </c>
      <c r="I103" s="2">
        <f>'Data ALL'!$F$48/'Data ALL'!$N$48*100</f>
        <v>0</v>
      </c>
      <c r="J103" s="2">
        <f>'Data ALL'!$G$48/'Data ALL'!$N$48*100</f>
        <v>23.335552436205699</v>
      </c>
      <c r="K103" s="2">
        <f t="shared" si="3"/>
        <v>96.877005152992339</v>
      </c>
    </row>
    <row r="104" spans="1:11" x14ac:dyDescent="0.2">
      <c r="A104" s="3">
        <v>4</v>
      </c>
      <c r="B104" s="3">
        <v>1</v>
      </c>
      <c r="C104" s="3" t="str">
        <f>'Data ALL'!$AZ$252</f>
        <v>13e</v>
      </c>
      <c r="D104" s="3" t="str">
        <f>'Data ALL'!$C$252</f>
        <v>Own-account workers</v>
      </c>
      <c r="E104" s="3" t="str">
        <f>'Data ALL'!$AW$252</f>
        <v>Lower-middle-income</v>
      </c>
      <c r="F104" s="3" t="str">
        <f>'Data ALL'!$B$252</f>
        <v>Vanuatu</v>
      </c>
      <c r="G104" s="3" t="str">
        <f>'Data ALL'!$C$33</f>
        <v>Total</v>
      </c>
      <c r="H104" s="2">
        <f>'Data ALL'!$E$252/'Data ALL'!$N$252*100</f>
        <v>64.163005083139481</v>
      </c>
      <c r="I104" s="2">
        <f>'Data ALL'!$F$252/'Data ALL'!$N$252*100</f>
        <v>0.10166278969587318</v>
      </c>
      <c r="J104" s="2">
        <f>'Data ALL'!$G$252/'Data ALL'!$N$252*100</f>
        <v>33.174808305332988</v>
      </c>
      <c r="K104" s="2">
        <f t="shared" si="3"/>
        <v>97.439476178168348</v>
      </c>
    </row>
    <row r="105" spans="1:11" x14ac:dyDescent="0.2">
      <c r="A105" s="3">
        <v>4</v>
      </c>
      <c r="B105" s="3">
        <v>1</v>
      </c>
      <c r="C105" s="3" t="str">
        <f>'Data ALL'!$AZ$102</f>
        <v>13e</v>
      </c>
      <c r="D105" s="3" t="str">
        <f>'Data ALL'!$C$102</f>
        <v>Own-account workers</v>
      </c>
      <c r="E105" s="3" t="str">
        <f>'Data ALL'!$AW$102</f>
        <v>Lower-middle-income</v>
      </c>
      <c r="F105" s="3" t="str">
        <f>'Data ALL'!$B$102</f>
        <v>Lao PDR</v>
      </c>
      <c r="G105" s="3" t="str">
        <f>'Data ALL'!$C$33</f>
        <v>Total</v>
      </c>
      <c r="H105" s="2">
        <f>'Data ALL'!$E$102/'Data ALL'!$N$102*100</f>
        <v>15.989629272676082</v>
      </c>
      <c r="I105" s="2">
        <f>'Data ALL'!$F$102/'Data ALL'!$N$102*100</f>
        <v>0</v>
      </c>
      <c r="J105" s="2">
        <f>'Data ALL'!$G$102/'Data ALL'!$N$102*100</f>
        <v>82.054506687922427</v>
      </c>
      <c r="K105" s="2">
        <f t="shared" si="3"/>
        <v>98.04413596059851</v>
      </c>
    </row>
    <row r="106" spans="1:11" x14ac:dyDescent="0.2">
      <c r="A106" s="3">
        <v>4</v>
      </c>
      <c r="B106" s="3">
        <v>1</v>
      </c>
      <c r="C106" s="3" t="str">
        <f>'Data ALL'!$AZ$78</f>
        <v>13e</v>
      </c>
      <c r="D106" s="3" t="str">
        <f>'Data ALL'!$C$78</f>
        <v>Own-account workers</v>
      </c>
      <c r="E106" s="3" t="str">
        <f>'Data ALL'!$AW$78</f>
        <v>Lower-middle-income</v>
      </c>
      <c r="F106" s="3" t="str">
        <f>'Data ALL'!$B$78</f>
        <v xml:space="preserve"> India</v>
      </c>
      <c r="G106" s="3" t="str">
        <f>'Data ALL'!$C$33</f>
        <v>Total</v>
      </c>
      <c r="H106" s="2">
        <f>'Data ALL'!$E$78/'Data ALL'!$N$78*100</f>
        <v>94.673625769476772</v>
      </c>
      <c r="I106" s="2">
        <f>'Data ALL'!$F$78/'Data ALL'!$N$78*100</f>
        <v>0.58383780875606206</v>
      </c>
      <c r="J106" s="2">
        <f>'Data ALL'!$G$78/'Data ALL'!$N$78*100</f>
        <v>2.9295830892298964</v>
      </c>
      <c r="K106" s="2">
        <f t="shared" si="3"/>
        <v>98.187046667462724</v>
      </c>
    </row>
    <row r="107" spans="1:11" x14ac:dyDescent="0.2">
      <c r="A107" s="3">
        <v>4</v>
      </c>
      <c r="B107" s="3">
        <v>2</v>
      </c>
      <c r="C107" s="3" t="str">
        <f>'Data ALL'!$AZ$228</f>
        <v>13e</v>
      </c>
      <c r="D107" s="3" t="str">
        <f>'Data ALL'!$C$228</f>
        <v>Own-account workers</v>
      </c>
      <c r="E107" s="3" t="str">
        <f>'Data ALL'!$AW$228</f>
        <v>Upper-middle-income</v>
      </c>
      <c r="F107" s="3" t="str">
        <f>'Data ALL'!$B$228</f>
        <v>Tuvalu</v>
      </c>
      <c r="G107" s="3" t="str">
        <f>'Data ALL'!$C$33</f>
        <v>Total</v>
      </c>
      <c r="H107" s="2">
        <f>'Data ALL'!$E$228/'Data ALL'!$N$228*100</f>
        <v>24.22360248447205</v>
      </c>
      <c r="I107" s="2">
        <f>'Data ALL'!$F$228/'Data ALL'!$N$228*100</f>
        <v>4.9689440993788816</v>
      </c>
      <c r="J107" s="2">
        <f>'Data ALL'!$G$228/'Data ALL'!$N$228*100</f>
        <v>4.9689440993788816</v>
      </c>
      <c r="K107" s="2">
        <f t="shared" si="3"/>
        <v>34.161490683229815</v>
      </c>
    </row>
    <row r="108" spans="1:11" x14ac:dyDescent="0.2">
      <c r="A108" s="3">
        <v>4</v>
      </c>
      <c r="B108" s="3">
        <v>2</v>
      </c>
      <c r="C108" s="3" t="str">
        <f>'Data ALL'!$AZ$72</f>
        <v>13e</v>
      </c>
      <c r="D108" s="3" t="str">
        <f>'Data ALL'!$C$72</f>
        <v>Own-account workers</v>
      </c>
      <c r="E108" s="3" t="str">
        <f>'Data ALL'!$AW$72</f>
        <v>Upper-middle-income</v>
      </c>
      <c r="F108" s="3" t="str">
        <f>'Data ALL'!$B$72</f>
        <v>Fiji</v>
      </c>
      <c r="G108" s="3" t="str">
        <f>'Data ALL'!$C$33</f>
        <v>Total</v>
      </c>
      <c r="H108" s="2">
        <f>'Data ALL'!$E$72/'Data ALL'!$N$72*100</f>
        <v>71.614573700758271</v>
      </c>
      <c r="I108" s="2">
        <f>'Data ALL'!$F$72/'Data ALL'!$N$72*100</f>
        <v>0</v>
      </c>
      <c r="J108" s="2">
        <f>'Data ALL'!$G$72/'Data ALL'!$N$72*100</f>
        <v>1.4129831699648603</v>
      </c>
      <c r="K108" s="2">
        <f t="shared" si="3"/>
        <v>73.027556870723132</v>
      </c>
    </row>
    <row r="109" spans="1:11" x14ac:dyDescent="0.2">
      <c r="A109" s="3">
        <v>4</v>
      </c>
      <c r="B109" s="3">
        <v>2</v>
      </c>
      <c r="C109" s="3" t="str">
        <f>'Data ALL'!$AZ$60</f>
        <v>13e</v>
      </c>
      <c r="D109" s="3" t="str">
        <f>'Data ALL'!$C$60</f>
        <v>Own-account workers</v>
      </c>
      <c r="E109" s="3" t="str">
        <f>'Data ALL'!$AW$60</f>
        <v>Upper-middle-income</v>
      </c>
      <c r="F109" s="3" t="str">
        <f>'Data ALL'!$B$60</f>
        <v>Cook Islands</v>
      </c>
      <c r="G109" s="3" t="str">
        <f>'Data ALL'!$C$33</f>
        <v>Total</v>
      </c>
      <c r="H109" s="2">
        <f>'Data ALL'!$E$60/'Data ALL'!$N$60*100</f>
        <v>62.838915470494413</v>
      </c>
      <c r="I109" s="2">
        <f>'Data ALL'!$F$60/'Data ALL'!$N$60*100</f>
        <v>0</v>
      </c>
      <c r="J109" s="2">
        <f>'Data ALL'!$G$60/'Data ALL'!$N$60*100</f>
        <v>11.164274322169058</v>
      </c>
      <c r="K109" s="2">
        <f t="shared" si="3"/>
        <v>74.003189792663477</v>
      </c>
    </row>
    <row r="110" spans="1:11" x14ac:dyDescent="0.2">
      <c r="A110" s="3">
        <v>4</v>
      </c>
      <c r="B110" s="3">
        <v>2</v>
      </c>
      <c r="C110" s="3" t="str">
        <f>'Data ALL'!$AZ$198</f>
        <v>13e</v>
      </c>
      <c r="D110" s="3" t="str">
        <f>'Data ALL'!$C$198</f>
        <v>Own-account workers</v>
      </c>
      <c r="E110" s="3" t="str">
        <f>'Data ALL'!$AW$198</f>
        <v>Upper-middle-income</v>
      </c>
      <c r="F110" s="3" t="str">
        <f>'Data ALL'!$B$198</f>
        <v>Thailand</v>
      </c>
      <c r="G110" s="3" t="str">
        <f>'Data ALL'!$C$33</f>
        <v>Total</v>
      </c>
      <c r="H110" s="2">
        <f>'Data ALL'!$E$198/'Data ALL'!$N$198*100</f>
        <v>66.928718708755611</v>
      </c>
      <c r="I110" s="2">
        <f>'Data ALL'!$F$198/'Data ALL'!$N$198*100</f>
        <v>0</v>
      </c>
      <c r="J110" s="2">
        <f>'Data ALL'!$G$198/'Data ALL'!$N$198*100</f>
        <v>9.169343975591925</v>
      </c>
      <c r="K110" s="2">
        <f t="shared" si="3"/>
        <v>76.098062684347539</v>
      </c>
    </row>
    <row r="111" spans="1:11" x14ac:dyDescent="0.2">
      <c r="A111" s="3">
        <v>4</v>
      </c>
      <c r="B111" s="3">
        <v>2</v>
      </c>
      <c r="C111" s="3" t="str">
        <f>'Data ALL'!$AZ$84</f>
        <v>13e</v>
      </c>
      <c r="D111" s="3" t="str">
        <f>'Data ALL'!$C$84</f>
        <v>Own-account workers</v>
      </c>
      <c r="E111" s="3" t="str">
        <f>'Data ALL'!$AW$84</f>
        <v>Upper-middle-income</v>
      </c>
      <c r="F111" s="3" t="str">
        <f>'Data ALL'!$B$84</f>
        <v xml:space="preserve"> Indonesia</v>
      </c>
      <c r="G111" s="3" t="str">
        <f>'Data ALL'!$C$33</f>
        <v>Total</v>
      </c>
      <c r="H111" s="2">
        <f>'Data ALL'!$E$84/'Data ALL'!$N$84*100</f>
        <v>75.391465015865478</v>
      </c>
      <c r="I111" s="2">
        <f>'Data ALL'!$F$84/'Data ALL'!$N$84*100</f>
        <v>0</v>
      </c>
      <c r="J111" s="2">
        <f>'Data ALL'!$G$84/'Data ALL'!$N$84*100</f>
        <v>3.9001881873510738</v>
      </c>
      <c r="K111" s="2">
        <f t="shared" si="3"/>
        <v>79.291653203216555</v>
      </c>
    </row>
    <row r="112" spans="1:11" x14ac:dyDescent="0.2">
      <c r="A112" s="3">
        <v>4</v>
      </c>
      <c r="B112" s="3">
        <v>2</v>
      </c>
      <c r="C112" s="3" t="str">
        <f>'Data ALL'!$AZ$138</f>
        <v>13e</v>
      </c>
      <c r="D112" s="3" t="str">
        <f>'Data ALL'!$C$138</f>
        <v>Own-account workers</v>
      </c>
      <c r="E112" s="3" t="str">
        <f>'Data ALL'!$AW$138</f>
        <v>Upper-middle-income</v>
      </c>
      <c r="F112" s="3" t="str">
        <f>'Data ALL'!$B$138</f>
        <v>Mongolia</v>
      </c>
      <c r="G112" s="3" t="str">
        <f>'Data ALL'!$C$33</f>
        <v>Total</v>
      </c>
      <c r="H112" s="2">
        <f>'Data ALL'!$E$138/'Data ALL'!$N$138*100</f>
        <v>80.364260853835816</v>
      </c>
      <c r="I112" s="2">
        <f>'Data ALL'!$F$138/'Data ALL'!$N$138*100</f>
        <v>0</v>
      </c>
      <c r="J112" s="2">
        <f>'Data ALL'!$G$138/'Data ALL'!$N$138*100</f>
        <v>1.6561075914193621</v>
      </c>
      <c r="K112" s="2">
        <f t="shared" si="3"/>
        <v>82.020368445255173</v>
      </c>
    </row>
    <row r="113" spans="1:13" x14ac:dyDescent="0.2">
      <c r="A113" s="3">
        <v>4</v>
      </c>
      <c r="B113" s="3">
        <v>2</v>
      </c>
      <c r="C113" s="3" t="str">
        <f>'Data ALL'!$AZ$114</f>
        <v>13e</v>
      </c>
      <c r="D113" s="3" t="str">
        <f>'Data ALL'!$C$114</f>
        <v>Own-account workers</v>
      </c>
      <c r="E113" s="3" t="str">
        <f>'Data ALL'!$AW$114</f>
        <v>Upper-middle-income</v>
      </c>
      <c r="F113" s="3" t="str">
        <f>'Data ALL'!$B$114</f>
        <v>Maldives</v>
      </c>
      <c r="G113" s="3" t="str">
        <f>'Data ALL'!$C$33</f>
        <v>Total</v>
      </c>
      <c r="H113" s="2">
        <f>'Data ALL'!$E$114/'Data ALL'!$N$114*100</f>
        <v>39.710832973672858</v>
      </c>
      <c r="I113" s="2">
        <f>'Data ALL'!$F$114/'Data ALL'!$N$114*100</f>
        <v>3.1031506258092358</v>
      </c>
      <c r="J113" s="2">
        <f>'Data ALL'!$G$114/'Data ALL'!$N$114*100</f>
        <v>43.864911523521791</v>
      </c>
      <c r="K113" s="2">
        <f t="shared" si="3"/>
        <v>86.678895123003883</v>
      </c>
    </row>
    <row r="114" spans="1:13" x14ac:dyDescent="0.2">
      <c r="A114" s="3">
        <v>4</v>
      </c>
      <c r="B114" s="3">
        <v>2</v>
      </c>
      <c r="C114" s="3" t="str">
        <f>'Data ALL'!$AZ$264</f>
        <v>13e</v>
      </c>
      <c r="D114" s="3" t="str">
        <f>'Data ALL'!$C$264</f>
        <v>Own-account workers</v>
      </c>
      <c r="E114" s="3" t="str">
        <f>'Data ALL'!$AW$264</f>
        <v>Upper-middle-income</v>
      </c>
      <c r="F114" s="3" t="str">
        <f>'Data ALL'!$B$264</f>
        <v>Wallis &amp; Futuma</v>
      </c>
      <c r="G114" s="3" t="str">
        <f>'Data ALL'!$C$33</f>
        <v>Total</v>
      </c>
      <c r="H114" s="2">
        <f>'Data ALL'!$E$264/'Data ALL'!$N$264*100</f>
        <v>21.650485436893206</v>
      </c>
      <c r="I114" s="2">
        <f>'Data ALL'!$F$264/'Data ALL'!$N$264*100</f>
        <v>0.38834951456310679</v>
      </c>
      <c r="J114" s="2">
        <f>'Data ALL'!$G$264/'Data ALL'!$N$264*100</f>
        <v>71.262135922330089</v>
      </c>
      <c r="K114" s="2">
        <f t="shared" si="3"/>
        <v>93.300970873786397</v>
      </c>
    </row>
    <row r="115" spans="1:13" x14ac:dyDescent="0.2">
      <c r="A115" s="3">
        <v>4</v>
      </c>
      <c r="B115" s="3">
        <v>2</v>
      </c>
      <c r="C115" s="3" t="str">
        <f>'Data ALL'!$AZ$126</f>
        <v>13e</v>
      </c>
      <c r="D115" s="3" t="str">
        <f>'Data ALL'!$C$126</f>
        <v>Own-account workers</v>
      </c>
      <c r="E115" s="3" t="str">
        <f>'Data ALL'!$AW$126</f>
        <v>Upper-middle-income</v>
      </c>
      <c r="F115" s="3" t="str">
        <f>'Data ALL'!$B$126</f>
        <v>Marshall Islands</v>
      </c>
      <c r="G115" s="3" t="str">
        <f>'Data ALL'!$C$33</f>
        <v>Total</v>
      </c>
      <c r="H115" s="2">
        <f>'Data ALL'!$E$126/'Data ALL'!$N$126*100</f>
        <v>23.518687329079306</v>
      </c>
      <c r="I115" s="2">
        <f>'Data ALL'!$F$126/'Data ALL'!$N$126*100</f>
        <v>3.0537830446672745</v>
      </c>
      <c r="J115" s="2">
        <f>'Data ALL'!$G$126/'Data ALL'!$N$126*100</f>
        <v>67.684594348222433</v>
      </c>
      <c r="K115" s="2">
        <f t="shared" si="3"/>
        <v>94.257064721969016</v>
      </c>
    </row>
    <row r="116" spans="1:13" x14ac:dyDescent="0.2">
      <c r="A116" s="3">
        <v>4</v>
      </c>
      <c r="B116" s="3">
        <v>2</v>
      </c>
      <c r="C116" s="3" t="s">
        <v>140</v>
      </c>
      <c r="D116" s="3" t="str">
        <f>'Data ALL'!$C$12</f>
        <v>Own-account workers</v>
      </c>
      <c r="E116" s="3" t="str">
        <f>'Data ALL'!$AW$12</f>
        <v>Upper-middle income</v>
      </c>
      <c r="F116" s="3" t="str">
        <f>'Data ALL'!$B$12</f>
        <v>Abelina</v>
      </c>
      <c r="G116" s="3" t="str">
        <f>'Data ALL'!$C$33</f>
        <v>Total</v>
      </c>
      <c r="H116" s="2">
        <f>'Data ALL'!$E$12/'Data ALL'!$N$12*100</f>
        <v>94.865535802452087</v>
      </c>
      <c r="I116" s="2">
        <f>'Data ALL'!$F$12/'Data ALL'!$N$12*100</f>
        <v>0</v>
      </c>
      <c r="J116" s="2">
        <f>'Data ALL'!$G$12/'Data ALL'!$N$12*100</f>
        <v>0</v>
      </c>
      <c r="K116" s="2">
        <f t="shared" si="3"/>
        <v>94.865535802452087</v>
      </c>
    </row>
    <row r="117" spans="1:13" x14ac:dyDescent="0.2">
      <c r="A117" s="3">
        <v>4</v>
      </c>
      <c r="B117" s="3">
        <v>2</v>
      </c>
      <c r="C117" s="3" t="str">
        <f>'Data ALL'!$AZ$216</f>
        <v>13e</v>
      </c>
      <c r="D117" s="3" t="str">
        <f>'Data ALL'!$C$216</f>
        <v>Own-account workers</v>
      </c>
      <c r="E117" s="3" t="str">
        <f>'Data ALL'!$AW$216</f>
        <v>Upper-middle-income</v>
      </c>
      <c r="F117" s="3" t="str">
        <f>'Data ALL'!$B$216</f>
        <v>Tonga</v>
      </c>
      <c r="G117" s="3" t="str">
        <f>'Data ALL'!$C$33</f>
        <v>Total</v>
      </c>
      <c r="H117" s="2">
        <f>'Data ALL'!$E$216/'Data ALL'!$N$216*100</f>
        <v>84.849031095087881</v>
      </c>
      <c r="I117" s="2">
        <f>'Data ALL'!$F$216/'Data ALL'!$N$216*100</f>
        <v>0</v>
      </c>
      <c r="J117" s="2">
        <f>'Data ALL'!$G$216/'Data ALL'!$N$216*100</f>
        <v>13.276250563316811</v>
      </c>
      <c r="K117" s="2">
        <f t="shared" si="3"/>
        <v>98.125281658404688</v>
      </c>
    </row>
    <row r="118" spans="1:13" x14ac:dyDescent="0.2">
      <c r="A118" s="3">
        <v>4</v>
      </c>
      <c r="B118" s="3">
        <v>3</v>
      </c>
      <c r="C118" s="3" t="str">
        <f>'Data ALL'!$AZ$288</f>
        <v>13e</v>
      </c>
      <c r="D118" s="3" t="str">
        <f>'Data ALL'!$C$288</f>
        <v>Own-account workers</v>
      </c>
      <c r="E118" s="3" t="str">
        <f>'Data ALL'!$AW$288</f>
        <v>High-income</v>
      </c>
      <c r="F118" s="3" t="str">
        <f>'Data ALL'!$B$288</f>
        <v>Korea Republic</v>
      </c>
      <c r="G118" s="3" t="str">
        <f>'Data ALL'!$C$33</f>
        <v>Total</v>
      </c>
      <c r="H118" s="2">
        <f>'Data ALL'!$E$288/'Data ALL'!$N$288*100</f>
        <v>40.615456882347388</v>
      </c>
      <c r="I118" s="2">
        <f>'Data ALL'!$F$288/'Data ALL'!$N$288*100</f>
        <v>0</v>
      </c>
      <c r="J118" s="2">
        <f>'Data ALL'!$G$288/'Data ALL'!$N$288*100</f>
        <v>0</v>
      </c>
      <c r="K118" s="2">
        <f t="shared" si="3"/>
        <v>40.615456882347388</v>
      </c>
    </row>
    <row r="119" spans="1:13" x14ac:dyDescent="0.2">
      <c r="A119" s="3">
        <v>4</v>
      </c>
      <c r="B119" s="3">
        <v>3</v>
      </c>
      <c r="C119" s="3" t="str">
        <f>'Data ALL'!$AZ$36</f>
        <v>13e</v>
      </c>
      <c r="D119" s="3" t="str">
        <f>'Data ALL'!$C$36</f>
        <v>Own-account workers</v>
      </c>
      <c r="E119" s="3" t="str">
        <f>'Data ALL'!$AW$36</f>
        <v>High-income</v>
      </c>
      <c r="F119" s="3" t="str">
        <f>'Data ALL'!$B$36</f>
        <v xml:space="preserve"> Brunei Darussalam</v>
      </c>
      <c r="G119" s="3" t="str">
        <f>'Data ALL'!$C$33</f>
        <v>Total</v>
      </c>
      <c r="H119" s="2">
        <f>'Data ALL'!$E$36/'Data ALL'!$N$36*100</f>
        <v>49.32121859967932</v>
      </c>
      <c r="I119" s="2">
        <f>'Data ALL'!$F$36/'Data ALL'!$N$36*100</f>
        <v>0</v>
      </c>
      <c r="J119" s="2">
        <f>'Data ALL'!$G$36/'Data ALL'!$N$36*100</f>
        <v>2.2020309994655265</v>
      </c>
      <c r="K119" s="2">
        <f t="shared" si="3"/>
        <v>51.523249599144847</v>
      </c>
    </row>
    <row r="120" spans="1:13" x14ac:dyDescent="0.2">
      <c r="A120" s="3">
        <v>4</v>
      </c>
      <c r="B120" s="3">
        <v>3</v>
      </c>
      <c r="C120" s="3" t="str">
        <f>'Data ALL'!$AZ$174</f>
        <v>13e</v>
      </c>
      <c r="D120" s="3" t="str">
        <f>'Data ALL'!$C$174</f>
        <v>Own-account workers</v>
      </c>
      <c r="E120" s="3" t="str">
        <f>'Data ALL'!$AW$174</f>
        <v>High-income</v>
      </c>
      <c r="F120" s="3" t="str">
        <f>'Data ALL'!$B$174</f>
        <v>Nauru</v>
      </c>
      <c r="G120" s="3" t="str">
        <f>'Data ALL'!$C$33</f>
        <v>Total</v>
      </c>
      <c r="H120" s="2">
        <f>'Data ALL'!$E$174/'Data ALL'!$N$174*100</f>
        <v>55.223880597014926</v>
      </c>
      <c r="I120" s="2">
        <f>'Data ALL'!$F$174/'Data ALL'!$N$174*100</f>
        <v>0</v>
      </c>
      <c r="J120" s="2">
        <f>'Data ALL'!$G$174/'Data ALL'!$N$174*100</f>
        <v>10.44776119402985</v>
      </c>
      <c r="K120" s="2">
        <f t="shared" si="3"/>
        <v>65.671641791044777</v>
      </c>
    </row>
    <row r="121" spans="1:13" x14ac:dyDescent="0.2">
      <c r="A121" s="3">
        <v>4</v>
      </c>
      <c r="B121" s="3">
        <v>3</v>
      </c>
      <c r="C121" s="3" t="str">
        <f>'Data ALL'!$AZ$282</f>
        <v>13e</v>
      </c>
      <c r="D121" s="3" t="str">
        <f>'Data ALL'!$C$282</f>
        <v>Own-account workers</v>
      </c>
      <c r="E121" s="3" t="str">
        <f>'Data ALL'!$AW$282</f>
        <v>High-income</v>
      </c>
      <c r="F121" s="3" t="str">
        <f>'Data ALL'!$B$282</f>
        <v>Australia</v>
      </c>
      <c r="G121" s="3" t="str">
        <f>'Data ALL'!$C$33</f>
        <v>Total</v>
      </c>
      <c r="H121" s="2">
        <f>'Data ALL'!$E$282/'Data ALL'!$N$282*100</f>
        <v>96.128466032714783</v>
      </c>
      <c r="I121" s="2">
        <f>'Data ALL'!$F$282/'Data ALL'!$N$282*100</f>
        <v>0</v>
      </c>
      <c r="J121" s="2">
        <f>'Data ALL'!$G$282/'Data ALL'!$N$282*100</f>
        <v>0.45547458438649679</v>
      </c>
      <c r="K121" s="2">
        <f t="shared" si="3"/>
        <v>96.583940617101277</v>
      </c>
    </row>
    <row r="122" spans="1:13" x14ac:dyDescent="0.2">
      <c r="A122" s="3">
        <v>5</v>
      </c>
      <c r="B122" s="3">
        <v>1</v>
      </c>
      <c r="C122" s="3" t="str">
        <f>'Data ALL'!$AZ$277</f>
        <v>13e</v>
      </c>
      <c r="D122" s="3" t="str">
        <f>'Data ALL'!$C$277</f>
        <v>Contributing family workers</v>
      </c>
      <c r="E122" s="3" t="str">
        <f>'Data ALL'!$AW$277</f>
        <v>Lower-middle-income</v>
      </c>
      <c r="F122" s="3" t="str">
        <f>'Data ALL'!$B$277</f>
        <v>Western Samoa</v>
      </c>
      <c r="G122" s="3" t="str">
        <f>'Data ALL'!$C$33</f>
        <v>Total</v>
      </c>
      <c r="H122" s="2">
        <f>'Data ALL'!$E$277/'Data ALL'!$N$277*100</f>
        <v>68.332633347333044</v>
      </c>
      <c r="I122" s="2">
        <f>'Data ALL'!$F$277/'Data ALL'!$N$277*100</f>
        <v>17.093658126837465</v>
      </c>
      <c r="J122" s="2">
        <f>'Data ALL'!$G$277/'Data ALL'!$N$277*100</f>
        <v>14.552708945821083</v>
      </c>
      <c r="K122" s="2">
        <f t="shared" si="3"/>
        <v>99.979000419991593</v>
      </c>
    </row>
    <row r="123" spans="1:13" x14ac:dyDescent="0.2">
      <c r="A123" s="3">
        <v>5</v>
      </c>
      <c r="B123" s="3">
        <v>1</v>
      </c>
      <c r="C123" s="3" t="str">
        <f>'Data ALL'!$AZ$205</f>
        <v>13e</v>
      </c>
      <c r="D123" s="3" t="str">
        <f>'Data ALL'!$C$205</f>
        <v>Contributing family workers</v>
      </c>
      <c r="E123" s="3" t="str">
        <f>'Data ALL'!$AW$205</f>
        <v>Lower-middle-income</v>
      </c>
      <c r="F123" s="3" t="str">
        <f>'Data ALL'!$B$205</f>
        <v>Timor Leste</v>
      </c>
      <c r="G123" s="3" t="str">
        <f>'Data ALL'!$C$33</f>
        <v>Total</v>
      </c>
      <c r="H123" s="2">
        <f>'Data ALL'!$E$205/'Data ALL'!$N$205*100</f>
        <v>54.476610965181912</v>
      </c>
      <c r="I123" s="2">
        <f>'Data ALL'!$F$205/'Data ALL'!$N$205*100</f>
        <v>1.7269323199016375</v>
      </c>
      <c r="J123" s="2">
        <f>'Data ALL'!$G$205/'Data ALL'!$N$205*100</f>
        <v>43.793662326049294</v>
      </c>
      <c r="K123" s="2">
        <f t="shared" si="3"/>
        <v>99.997205611132841</v>
      </c>
    </row>
    <row r="124" spans="1:13" x14ac:dyDescent="0.2">
      <c r="A124" s="3">
        <v>5</v>
      </c>
      <c r="B124" s="3">
        <v>1</v>
      </c>
      <c r="C124" s="3" t="str">
        <f>'Data ALL'!$AZ$187</f>
        <v>13e</v>
      </c>
      <c r="D124" s="3" t="str">
        <f>'Data ALL'!$C$187</f>
        <v>Contributing family workers</v>
      </c>
      <c r="E124" s="3" t="str">
        <f>'Data ALL'!$AW$187</f>
        <v>Lower-middle-income</v>
      </c>
      <c r="F124" s="3" t="str">
        <f>'Data ALL'!$B$187</f>
        <v>Pakistan</v>
      </c>
      <c r="G124" s="3" t="str">
        <f>'Data ALL'!$C$33</f>
        <v>Total</v>
      </c>
      <c r="H124" s="2">
        <f>'Data ALL'!$E$187/'Data ALL'!$N$187*100</f>
        <v>91.155079244599023</v>
      </c>
      <c r="I124" s="2">
        <f>'Data ALL'!$F$187/'Data ALL'!$N$187*100</f>
        <v>5.9773351623146453</v>
      </c>
      <c r="J124" s="2">
        <f>'Data ALL'!$G$187/'Data ALL'!$N$187*100</f>
        <v>2.8675776150941057</v>
      </c>
      <c r="K124" s="2">
        <f t="shared" si="3"/>
        <v>99.999992022007774</v>
      </c>
      <c r="M124" s="27" t="s">
        <v>10</v>
      </c>
    </row>
    <row r="125" spans="1:13" x14ac:dyDescent="0.2">
      <c r="A125" s="3">
        <v>5</v>
      </c>
      <c r="B125" s="3">
        <v>1</v>
      </c>
      <c r="C125" s="3" t="str">
        <f>'Data ALL'!$AZ$151</f>
        <v>13e</v>
      </c>
      <c r="D125" s="3" t="str">
        <f>'Data ALL'!$C$151</f>
        <v>Contributing family workers</v>
      </c>
      <c r="E125" s="3" t="str">
        <f>'Data ALL'!$AW$151</f>
        <v>Lower-middle-income</v>
      </c>
      <c r="F125" s="3" t="str">
        <f>'Data ALL'!$B$151</f>
        <v>Myanmar</v>
      </c>
      <c r="G125" s="3" t="str">
        <f>'Data ALL'!$C$33</f>
        <v>Total</v>
      </c>
      <c r="H125" s="2">
        <f>'Data ALL'!$E$151/'Data ALL'!$N$151*100</f>
        <v>56.395298563029137</v>
      </c>
      <c r="I125" s="2">
        <f>'Data ALL'!$F$151/'Data ALL'!$N$151*100</f>
        <v>41.357678747293086</v>
      </c>
      <c r="J125" s="2">
        <f>'Data ALL'!$G$151/'Data ALL'!$N$151*100</f>
        <v>2.2470226896777694</v>
      </c>
      <c r="K125" s="2">
        <f t="shared" si="3"/>
        <v>99.999999999999986</v>
      </c>
    </row>
    <row r="126" spans="1:13" x14ac:dyDescent="0.2">
      <c r="A126" s="3">
        <v>5</v>
      </c>
      <c r="B126" s="3">
        <v>1</v>
      </c>
      <c r="C126" s="3" t="str">
        <f>'Data ALL'!$AZ$31</f>
        <v>13e</v>
      </c>
      <c r="D126" s="3" t="str">
        <f>'Data ALL'!$C$31</f>
        <v>Contributing family workers</v>
      </c>
      <c r="E126" s="3" t="str">
        <f>'Data ALL'!$AW$31</f>
        <v>Lower-middle-income</v>
      </c>
      <c r="F126" s="3" t="str">
        <f>'Data ALL'!$B$31</f>
        <v xml:space="preserve"> Bangladesh</v>
      </c>
      <c r="G126" s="3" t="str">
        <f>'Data ALL'!$C$33</f>
        <v>Total</v>
      </c>
      <c r="H126" s="2">
        <f>'Data ALL'!$E$31/'Data ALL'!$N$31*100</f>
        <v>59.23444992394186</v>
      </c>
      <c r="I126" s="2">
        <f>'Data ALL'!$F$31/'Data ALL'!$N$31*100</f>
        <v>0</v>
      </c>
      <c r="J126" s="2">
        <f>'Data ALL'!$G$31/'Data ALL'!$N$31*100</f>
        <v>40.76555007605814</v>
      </c>
      <c r="K126" s="2">
        <f t="shared" si="3"/>
        <v>100</v>
      </c>
    </row>
    <row r="127" spans="1:13" x14ac:dyDescent="0.2">
      <c r="A127" s="3">
        <v>5</v>
      </c>
      <c r="B127" s="3">
        <v>1</v>
      </c>
      <c r="C127" s="3" t="str">
        <f>'Data ALL'!$AZ$49</f>
        <v>13e</v>
      </c>
      <c r="D127" s="3" t="str">
        <f>'Data ALL'!$C$49</f>
        <v>Contributing family workers</v>
      </c>
      <c r="E127" s="3" t="str">
        <f>'Data ALL'!$AW$49</f>
        <v>Lower-middle-income</v>
      </c>
      <c r="F127" s="3" t="str">
        <f>'Data ALL'!$B$49</f>
        <v xml:space="preserve"> Cambodia</v>
      </c>
      <c r="G127" s="3" t="str">
        <f>'Data ALL'!$C$33</f>
        <v>Total</v>
      </c>
      <c r="H127" s="2">
        <f>'Data ALL'!$E$49/'Data ALL'!$N$49*100</f>
        <v>97.072348268993707</v>
      </c>
      <c r="I127" s="2">
        <f>'Data ALL'!$F$49/'Data ALL'!$N$49*100</f>
        <v>0.84109981257811472</v>
      </c>
      <c r="J127" s="2">
        <f>'Data ALL'!$G$49/'Data ALL'!$N$49*100</f>
        <v>2.0865519184281793</v>
      </c>
      <c r="K127" s="2">
        <f t="shared" si="3"/>
        <v>100</v>
      </c>
    </row>
    <row r="128" spans="1:13" x14ac:dyDescent="0.2">
      <c r="A128" s="3">
        <v>5</v>
      </c>
      <c r="B128" s="3">
        <v>1</v>
      </c>
      <c r="C128" s="3" t="str">
        <f>'Data ALL'!$AZ$91</f>
        <v>13e</v>
      </c>
      <c r="D128" s="3" t="str">
        <f>'Data ALL'!$C$91</f>
        <v>Contributing family workers</v>
      </c>
      <c r="E128" s="3" t="str">
        <f>'Data ALL'!$AW$91</f>
        <v>Lower-middle-income</v>
      </c>
      <c r="F128" s="3" t="str">
        <f>'Data ALL'!$B$91</f>
        <v>Kiribati</v>
      </c>
      <c r="G128" s="3" t="str">
        <f>'Data ALL'!$C$33</f>
        <v>Total</v>
      </c>
      <c r="H128" s="2">
        <f>'Data ALL'!$E$91/'Data ALL'!$N$91*100</f>
        <v>17.878077373974207</v>
      </c>
      <c r="I128" s="2">
        <f>'Data ALL'!$F$91/'Data ALL'!$N$91*100</f>
        <v>40.386869871043373</v>
      </c>
      <c r="J128" s="2">
        <f>'Data ALL'!$G$91/'Data ALL'!$N$91*100</f>
        <v>41.735052754982419</v>
      </c>
      <c r="K128" s="2">
        <f t="shared" si="3"/>
        <v>100</v>
      </c>
    </row>
    <row r="129" spans="1:13" x14ac:dyDescent="0.2">
      <c r="A129" s="3">
        <v>5</v>
      </c>
      <c r="B129" s="3">
        <v>1</v>
      </c>
      <c r="C129" s="3" t="str">
        <f>'Data ALL'!$AZ$163</f>
        <v>13e</v>
      </c>
      <c r="D129" s="3" t="str">
        <f>'Data ALL'!$C$163</f>
        <v>Contributing family workers</v>
      </c>
      <c r="E129" s="3" t="str">
        <f>'Data ALL'!$AW$163</f>
        <v>Lower-middle-income</v>
      </c>
      <c r="F129" s="3" t="str">
        <f>'Data ALL'!$B$163</f>
        <v>Nepal</v>
      </c>
      <c r="G129" s="3" t="str">
        <f>'Data ALL'!$C$33</f>
        <v>Total</v>
      </c>
      <c r="H129" s="2">
        <f>'Data ALL'!$E$163/'Data ALL'!$N$163*100</f>
        <v>62.163267611762926</v>
      </c>
      <c r="I129" s="2">
        <f>'Data ALL'!$F$163/'Data ALL'!$N$163*100</f>
        <v>37.122575192059855</v>
      </c>
      <c r="J129" s="2">
        <f>'Data ALL'!$G$163/'Data ALL'!$N$163*100</f>
        <v>0.71415719617721396</v>
      </c>
      <c r="K129" s="2">
        <f t="shared" si="3"/>
        <v>100</v>
      </c>
    </row>
    <row r="130" spans="1:13" x14ac:dyDescent="0.2">
      <c r="A130" s="3">
        <v>5</v>
      </c>
      <c r="B130" s="3">
        <v>1</v>
      </c>
      <c r="C130" s="3" t="str">
        <f>'Data ALL'!$AZ$253</f>
        <v>13e</v>
      </c>
      <c r="D130" s="3" t="str">
        <f>'Data ALL'!$C$253</f>
        <v>Contributing family workers</v>
      </c>
      <c r="E130" s="3" t="str">
        <f>'Data ALL'!$AW$253</f>
        <v>Lower-middle-income</v>
      </c>
      <c r="F130" s="3" t="str">
        <f>'Data ALL'!$B$253</f>
        <v>Vanuatu</v>
      </c>
      <c r="G130" s="3" t="str">
        <f>'Data ALL'!$C$33</f>
        <v>Total</v>
      </c>
      <c r="H130" s="2">
        <f>'Data ALL'!$E$253/'Data ALL'!$N$253*100</f>
        <v>58.159838817998654</v>
      </c>
      <c r="I130" s="2">
        <f>'Data ALL'!$F$253/'Data ALL'!$N$253*100</f>
        <v>15.916722632639354</v>
      </c>
      <c r="J130" s="2">
        <f>'Data ALL'!$G$253/'Data ALL'!$N$253*100</f>
        <v>25.92343854936199</v>
      </c>
      <c r="K130" s="2">
        <f t="shared" si="3"/>
        <v>100</v>
      </c>
    </row>
    <row r="131" spans="1:13" x14ac:dyDescent="0.2">
      <c r="A131" s="3">
        <v>5</v>
      </c>
      <c r="B131" s="3">
        <v>1</v>
      </c>
      <c r="C131" s="3" t="str">
        <f>'Data ALL'!$AZ$19</f>
        <v>13e</v>
      </c>
      <c r="D131" s="3" t="str">
        <f>'Data ALL'!$C$19</f>
        <v>Contributing family workers</v>
      </c>
      <c r="E131" s="3" t="str">
        <f>'Data ALL'!$AW$19</f>
        <v>Low-income</v>
      </c>
      <c r="F131" s="3" t="str">
        <f>'Data ALL'!$B$19</f>
        <v>Afghanistan</v>
      </c>
      <c r="G131" s="3" t="str">
        <f>'Data ALL'!$C$33</f>
        <v>Total</v>
      </c>
      <c r="H131" s="2">
        <f>'Data ALL'!$E$19/'Data ALL'!$N$19*100</f>
        <v>47.085638113243775</v>
      </c>
      <c r="I131" s="2">
        <f>'Data ALL'!$F$19/'Data ALL'!$N$19*100</f>
        <v>7.0659197825814024</v>
      </c>
      <c r="J131" s="2">
        <f>'Data ALL'!$G$19/'Data ALL'!$N$19*100</f>
        <v>45.848442104174822</v>
      </c>
      <c r="K131" s="2">
        <f t="shared" si="3"/>
        <v>100</v>
      </c>
    </row>
    <row r="132" spans="1:13" x14ac:dyDescent="0.2">
      <c r="A132" s="3">
        <v>5</v>
      </c>
      <c r="B132" s="3">
        <v>1</v>
      </c>
      <c r="C132" s="3" t="str">
        <f>'Data ALL'!$AZ$79</f>
        <v>13e</v>
      </c>
      <c r="D132" s="3" t="str">
        <f>'Data ALL'!$C$79</f>
        <v>Contributing family workers</v>
      </c>
      <c r="E132" s="3" t="str">
        <f>'Data ALL'!$AW$79</f>
        <v>Lower-middle-income</v>
      </c>
      <c r="F132" s="3" t="str">
        <f>'Data ALL'!$B$79</f>
        <v xml:space="preserve"> India</v>
      </c>
      <c r="G132" s="3" t="str">
        <f>'Data ALL'!$C$33</f>
        <v>Total</v>
      </c>
      <c r="H132" s="2">
        <f>'Data ALL'!$E$79/'Data ALL'!$N$79*100</f>
        <v>92.710249011396229</v>
      </c>
      <c r="I132" s="2">
        <f>'Data ALL'!$F$79/'Data ALL'!$N$79*100</f>
        <v>0.93534665887809698</v>
      </c>
      <c r="J132" s="2">
        <f>'Data ALL'!$G$79/'Data ALL'!$N$79*100</f>
        <v>6.3544043297256696</v>
      </c>
      <c r="K132" s="2">
        <f t="shared" si="3"/>
        <v>100</v>
      </c>
    </row>
    <row r="133" spans="1:13" x14ac:dyDescent="0.2">
      <c r="A133" s="3">
        <v>5</v>
      </c>
      <c r="B133" s="3">
        <v>1</v>
      </c>
      <c r="C133" s="3" t="str">
        <f>'Data ALL'!$AZ$193</f>
        <v>13e</v>
      </c>
      <c r="D133" s="3" t="str">
        <f>'Data ALL'!$C$193</f>
        <v>Contributing family workers</v>
      </c>
      <c r="E133" s="3" t="str">
        <f>'Data ALL'!$AW$193</f>
        <v>Lower-middle-income</v>
      </c>
      <c r="F133" s="3" t="str">
        <f>'Data ALL'!$B$193</f>
        <v>Sri Lanka</v>
      </c>
      <c r="G133" s="3" t="str">
        <f>'Data ALL'!$C$33</f>
        <v>Total</v>
      </c>
      <c r="H133" s="2">
        <f>'Data ALL'!$E$193/'Data ALL'!$N$193*100</f>
        <v>78.3199709588757</v>
      </c>
      <c r="I133" s="2">
        <f>'Data ALL'!$F$193/'Data ALL'!$N$193*100</f>
        <v>10.886480319452367</v>
      </c>
      <c r="J133" s="2">
        <f>'Data ALL'!$G$193/'Data ALL'!$N$193*100</f>
        <v>10.793548721671939</v>
      </c>
      <c r="K133" s="2">
        <f t="shared" si="3"/>
        <v>100.00000000000001</v>
      </c>
    </row>
    <row r="134" spans="1:13" x14ac:dyDescent="0.2">
      <c r="A134" s="3">
        <v>5</v>
      </c>
      <c r="B134" s="3">
        <v>1</v>
      </c>
      <c r="C134" s="3" t="str">
        <f>'Data ALL'!$AZ$241</f>
        <v>13e</v>
      </c>
      <c r="D134" s="3" t="str">
        <f>'Data ALL'!$C$241</f>
        <v>Contributing family workers</v>
      </c>
      <c r="E134" s="3" t="str">
        <f>'Data ALL'!$AW$241</f>
        <v>Lower-middle-income</v>
      </c>
      <c r="F134" s="3" t="str">
        <f>'Data ALL'!$B$241</f>
        <v>Viet Nam</v>
      </c>
      <c r="G134" s="3" t="str">
        <f>'Data ALL'!$C$33</f>
        <v>Total</v>
      </c>
      <c r="H134" s="2">
        <f>'Data ALL'!$E$241/'Data ALL'!$N$241*100</f>
        <v>83.558681559947956</v>
      </c>
      <c r="I134" s="2">
        <f>'Data ALL'!$F$241/'Data ALL'!$N$241*100</f>
        <v>13.032998842535825</v>
      </c>
      <c r="J134" s="2">
        <f>'Data ALL'!$G$241/'Data ALL'!$N$241*100</f>
        <v>3.4083379670476326</v>
      </c>
      <c r="K134" s="2">
        <f t="shared" ref="K134:K165" si="4">H134+I134+J134</f>
        <v>100.0000183695314</v>
      </c>
    </row>
    <row r="135" spans="1:13" x14ac:dyDescent="0.2">
      <c r="A135" s="3">
        <v>5</v>
      </c>
      <c r="B135" s="3">
        <v>1</v>
      </c>
      <c r="C135" s="3" t="str">
        <f>'Data ALL'!$AZ$103</f>
        <v>13e</v>
      </c>
      <c r="D135" s="3" t="str">
        <f>'Data ALL'!$C$103</f>
        <v>Contributing family workers</v>
      </c>
      <c r="E135" s="3" t="str">
        <f>'Data ALL'!$AW$103</f>
        <v>Lower-middle-income</v>
      </c>
      <c r="F135" s="3" t="str">
        <f>'Data ALL'!$B$103</f>
        <v>Lao PDR</v>
      </c>
      <c r="G135" s="3" t="str">
        <f>'Data ALL'!$C$33</f>
        <v>Total</v>
      </c>
      <c r="H135" s="2">
        <f>'Data ALL'!$E$103/'Data ALL'!$N$103*100</f>
        <v>25.027104026607709</v>
      </c>
      <c r="I135" s="2">
        <f>'Data ALL'!$F$103/'Data ALL'!$N$103*100</f>
        <v>4.4190198719890681</v>
      </c>
      <c r="J135" s="2">
        <f>'Data ALL'!$G$103/'Data ALL'!$N$103*100</f>
        <v>70.554005014728347</v>
      </c>
      <c r="K135" s="2">
        <f t="shared" si="4"/>
        <v>100.00012891332513</v>
      </c>
      <c r="M135" s="27" t="s">
        <v>47</v>
      </c>
    </row>
    <row r="136" spans="1:13" x14ac:dyDescent="0.2">
      <c r="A136" s="3">
        <v>5</v>
      </c>
      <c r="B136" s="3">
        <v>2</v>
      </c>
      <c r="C136" s="3" t="str">
        <f>'Data ALL'!$AZ$217</f>
        <v>13e</v>
      </c>
      <c r="D136" s="3" t="str">
        <f>'Data ALL'!$C$217</f>
        <v>Contributing family workers</v>
      </c>
      <c r="E136" s="3" t="str">
        <f>'Data ALL'!$AW$217</f>
        <v>Upper-middle-income</v>
      </c>
      <c r="F136" s="3" t="str">
        <f>'Data ALL'!$B$217</f>
        <v>Tonga</v>
      </c>
      <c r="G136" s="3" t="str">
        <f>'Data ALL'!$C$33</f>
        <v>Total</v>
      </c>
      <c r="H136" s="2">
        <f>'Data ALL'!$E$217/'Data ALL'!$N$217*100</f>
        <v>62.458471760797337</v>
      </c>
      <c r="I136" s="2">
        <f>'Data ALL'!$F$217/'Data ALL'!$N$217*100</f>
        <v>14.152823920265782</v>
      </c>
      <c r="J136" s="2">
        <f>'Data ALL'!$G$217/'Data ALL'!$N$217*100</f>
        <v>23.322259136212626</v>
      </c>
      <c r="K136" s="2">
        <f t="shared" si="4"/>
        <v>99.933554817275748</v>
      </c>
    </row>
    <row r="137" spans="1:13" x14ac:dyDescent="0.2">
      <c r="A137" s="3">
        <v>5</v>
      </c>
      <c r="B137" s="3">
        <v>2</v>
      </c>
      <c r="C137" s="3" t="str">
        <f>'Data ALL'!$AZ$61</f>
        <v>13e</v>
      </c>
      <c r="D137" s="3" t="str">
        <f>'Data ALL'!$C$61</f>
        <v>Contributing family workers</v>
      </c>
      <c r="E137" s="3" t="str">
        <f>'Data ALL'!$AW$61</f>
        <v>Upper-middle-income</v>
      </c>
      <c r="F137" s="3" t="str">
        <f>'Data ALL'!$B$61</f>
        <v>Cook Islands</v>
      </c>
      <c r="G137" s="3" t="str">
        <f>'Data ALL'!$C$33</f>
        <v>Total</v>
      </c>
      <c r="H137" s="2">
        <f>'Data ALL'!$E$61/'Data ALL'!$N$61*100</f>
        <v>74.584323040380056</v>
      </c>
      <c r="I137" s="2">
        <f>'Data ALL'!$F$61/'Data ALL'!$N$61*100</f>
        <v>22.327790973871732</v>
      </c>
      <c r="J137" s="2">
        <f>'Data ALL'!$G$61/'Data ALL'!$N$61*100</f>
        <v>3.0878859857482186</v>
      </c>
      <c r="K137" s="2">
        <f t="shared" si="4"/>
        <v>100</v>
      </c>
    </row>
    <row r="138" spans="1:13" x14ac:dyDescent="0.2">
      <c r="A138" s="3">
        <v>5</v>
      </c>
      <c r="B138" s="3">
        <v>2</v>
      </c>
      <c r="C138" s="3" t="s">
        <v>140</v>
      </c>
      <c r="D138" s="3" t="str">
        <f>'Data ALL'!$C$13</f>
        <v>Contributing family workers</v>
      </c>
      <c r="E138" s="3" t="str">
        <f>'Data ALL'!$AW$13</f>
        <v>Upper-middle income</v>
      </c>
      <c r="F138" s="3" t="str">
        <f>'Data ALL'!$B$13</f>
        <v>Abelina</v>
      </c>
      <c r="G138" s="3" t="str">
        <f>'Data ALL'!$C$33</f>
        <v>Total</v>
      </c>
      <c r="H138" s="2">
        <f>'Data ALL'!$E$13/'Data ALL'!$N$13*100</f>
        <v>81.133849422452315</v>
      </c>
      <c r="I138" s="2">
        <f>'Data ALL'!$F$13/'Data ALL'!$N$13*100</f>
        <v>18.866150577547678</v>
      </c>
      <c r="J138" s="2">
        <f>'Data ALL'!$G$13/'Data ALL'!$N$13*100</f>
        <v>0</v>
      </c>
      <c r="K138" s="2">
        <f t="shared" si="4"/>
        <v>100</v>
      </c>
    </row>
    <row r="139" spans="1:13" x14ac:dyDescent="0.2">
      <c r="A139" s="3">
        <v>5</v>
      </c>
      <c r="B139" s="3">
        <v>2</v>
      </c>
      <c r="C139" s="3" t="str">
        <f>'Data ALL'!$AZ$73</f>
        <v>13e</v>
      </c>
      <c r="D139" s="3" t="str">
        <f>'Data ALL'!$C$73</f>
        <v>Contributing family workers</v>
      </c>
      <c r="E139" s="3" t="str">
        <f>'Data ALL'!$AW$73</f>
        <v>Upper-middle-income</v>
      </c>
      <c r="F139" s="3" t="str">
        <f>'Data ALL'!$B$73</f>
        <v>Fiji</v>
      </c>
      <c r="G139" s="3" t="str">
        <f>'Data ALL'!$C$33</f>
        <v>Total</v>
      </c>
      <c r="H139" s="2">
        <f>'Data ALL'!$E$73/'Data ALL'!$N$73*100</f>
        <v>95.614841569528807</v>
      </c>
      <c r="I139" s="2">
        <f>'Data ALL'!$F$73/'Data ALL'!$N$73*100</f>
        <v>4.3851584304711873</v>
      </c>
      <c r="J139" s="2">
        <f>'Data ALL'!$G$73/'Data ALL'!$N$73*100</f>
        <v>0</v>
      </c>
      <c r="K139" s="2">
        <f t="shared" si="4"/>
        <v>100</v>
      </c>
    </row>
    <row r="140" spans="1:13" x14ac:dyDescent="0.2">
      <c r="A140" s="3">
        <v>5</v>
      </c>
      <c r="B140" s="3">
        <v>2</v>
      </c>
      <c r="C140" s="3" t="str">
        <f>'Data ALL'!$AZ$85</f>
        <v>13e</v>
      </c>
      <c r="D140" s="3" t="str">
        <f>'Data ALL'!$C$85</f>
        <v>Contributing family workers</v>
      </c>
      <c r="E140" s="3" t="str">
        <f>'Data ALL'!$AW$85</f>
        <v>Upper-middle-income</v>
      </c>
      <c r="F140" s="3" t="str">
        <f>'Data ALL'!$B$85</f>
        <v xml:space="preserve"> Indonesia</v>
      </c>
      <c r="G140" s="3" t="str">
        <f>'Data ALL'!$C$33</f>
        <v>Total</v>
      </c>
      <c r="H140" s="2">
        <f>'Data ALL'!$E$85/'Data ALL'!$N$85*100</f>
        <v>81.807169215441064</v>
      </c>
      <c r="I140" s="2">
        <f>'Data ALL'!$F$85/'Data ALL'!$N$85*100</f>
        <v>18.192830784558939</v>
      </c>
      <c r="J140" s="2">
        <f>'Data ALL'!$G$85/'Data ALL'!$N$85*100</f>
        <v>0</v>
      </c>
      <c r="K140" s="2">
        <f t="shared" si="4"/>
        <v>100</v>
      </c>
    </row>
    <row r="141" spans="1:13" x14ac:dyDescent="0.2">
      <c r="A141" s="3">
        <v>5</v>
      </c>
      <c r="B141" s="3">
        <v>2</v>
      </c>
      <c r="C141" s="3" t="str">
        <f>'Data ALL'!$AZ$127</f>
        <v>13e</v>
      </c>
      <c r="D141" s="3" t="str">
        <f>'Data ALL'!$C$127</f>
        <v>Contributing family workers</v>
      </c>
      <c r="E141" s="3" t="str">
        <f>'Data ALL'!$AW$127</f>
        <v>Upper-middle-income</v>
      </c>
      <c r="F141" s="3" t="str">
        <f>'Data ALL'!$B$127</f>
        <v>Marshall Islands</v>
      </c>
      <c r="G141" s="3" t="str">
        <f>'Data ALL'!$C$33</f>
        <v>Total</v>
      </c>
      <c r="H141" s="2">
        <f>'Data ALL'!$E$127/'Data ALL'!$N$127*100</f>
        <v>17.924528301886792</v>
      </c>
      <c r="I141" s="2">
        <f>'Data ALL'!$F$127/'Data ALL'!$N$127*100</f>
        <v>24.056603773584907</v>
      </c>
      <c r="J141" s="2">
        <f>'Data ALL'!$G$127/'Data ALL'!$N$127*100</f>
        <v>58.018867924528308</v>
      </c>
      <c r="K141" s="2">
        <f t="shared" si="4"/>
        <v>100</v>
      </c>
    </row>
    <row r="142" spans="1:13" x14ac:dyDescent="0.2">
      <c r="A142" s="3">
        <v>5</v>
      </c>
      <c r="B142" s="3">
        <v>2</v>
      </c>
      <c r="C142" s="3" t="str">
        <f>'Data ALL'!$AZ$229</f>
        <v>13e</v>
      </c>
      <c r="D142" s="3" t="str">
        <f>'Data ALL'!$C$229</f>
        <v>Contributing family workers</v>
      </c>
      <c r="E142" s="3" t="str">
        <f>'Data ALL'!$AW$229</f>
        <v>Upper-middle-income</v>
      </c>
      <c r="F142" s="3" t="str">
        <f>'Data ALL'!$B$229</f>
        <v>Tuvalu</v>
      </c>
      <c r="G142" s="3" t="str">
        <f>'Data ALL'!$C$33</f>
        <v>Total</v>
      </c>
      <c r="H142" s="2">
        <f>'Data ALL'!$E$229/'Data ALL'!$N$229*100</f>
        <v>9.4594594594594597</v>
      </c>
      <c r="I142" s="2">
        <f>'Data ALL'!$F$229/'Data ALL'!$N$229*100</f>
        <v>47.297297297297298</v>
      </c>
      <c r="J142" s="2">
        <f>'Data ALL'!$G$229/'Data ALL'!$N$229*100</f>
        <v>43.243243243243242</v>
      </c>
      <c r="K142" s="2">
        <f t="shared" si="4"/>
        <v>100</v>
      </c>
    </row>
    <row r="143" spans="1:13" x14ac:dyDescent="0.2">
      <c r="A143" s="3">
        <v>5</v>
      </c>
      <c r="B143" s="3">
        <v>2</v>
      </c>
      <c r="C143" s="3" t="str">
        <f>'Data ALL'!$AZ$265</f>
        <v>13e</v>
      </c>
      <c r="D143" s="3" t="str">
        <f>'Data ALL'!$C$265</f>
        <v>Contributing family workers</v>
      </c>
      <c r="E143" s="3" t="str">
        <f>'Data ALL'!$AW$265</f>
        <v>Upper-middle-income</v>
      </c>
      <c r="F143" s="3" t="str">
        <f>'Data ALL'!$B$265</f>
        <v>Wallis &amp; Futuma</v>
      </c>
      <c r="G143" s="3" t="str">
        <f>'Data ALL'!$C$33</f>
        <v>Total</v>
      </c>
      <c r="H143" s="2">
        <f>'Data ALL'!$E$265/'Data ALL'!$N$265*100</f>
        <v>31.325301204819279</v>
      </c>
      <c r="I143" s="2">
        <f>'Data ALL'!$F$265/'Data ALL'!$N$265*100</f>
        <v>66.265060240963862</v>
      </c>
      <c r="J143" s="2">
        <f>'Data ALL'!$G$265/'Data ALL'!$N$265*100</f>
        <v>2.4096385542168677</v>
      </c>
      <c r="K143" s="2">
        <f t="shared" si="4"/>
        <v>100.00000000000001</v>
      </c>
    </row>
    <row r="144" spans="1:13" x14ac:dyDescent="0.2">
      <c r="A144" s="3">
        <v>5</v>
      </c>
      <c r="B144" s="3">
        <v>2</v>
      </c>
      <c r="C144" s="3" t="str">
        <f>'Data ALL'!$AZ$199</f>
        <v>13e</v>
      </c>
      <c r="D144" s="3" t="str">
        <f>'Data ALL'!$C$199</f>
        <v>Contributing family workers</v>
      </c>
      <c r="E144" s="3" t="str">
        <f>'Data ALL'!$AW$199</f>
        <v>Upper-middle-income</v>
      </c>
      <c r="F144" s="3" t="str">
        <f>'Data ALL'!$B$199</f>
        <v>Thailand</v>
      </c>
      <c r="G144" s="3" t="str">
        <f>'Data ALL'!$C$33</f>
        <v>Total</v>
      </c>
      <c r="H144" s="2">
        <f>'Data ALL'!$E$199/'Data ALL'!$N$199*100</f>
        <v>61.068311475831734</v>
      </c>
      <c r="I144" s="2">
        <f>'Data ALL'!$F$199/'Data ALL'!$N$199*100</f>
        <v>26.516142781588169</v>
      </c>
      <c r="J144" s="2">
        <f>'Data ALL'!$G$199/'Data ALL'!$N$199*100</f>
        <v>12.415560200830887</v>
      </c>
      <c r="K144" s="2">
        <f t="shared" si="4"/>
        <v>100.00001445825079</v>
      </c>
    </row>
    <row r="145" spans="1:11" x14ac:dyDescent="0.2">
      <c r="A145" s="3">
        <v>5</v>
      </c>
      <c r="B145" s="3">
        <v>2</v>
      </c>
      <c r="C145" s="3" t="str">
        <f>'Data ALL'!$AZ$115</f>
        <v>13e</v>
      </c>
      <c r="D145" s="3" t="str">
        <f>'Data ALL'!$C$115</f>
        <v>Contributing family workers</v>
      </c>
      <c r="E145" s="3" t="str">
        <f>'Data ALL'!$AW$115</f>
        <v>Upper-middle-income</v>
      </c>
      <c r="F145" s="3" t="str">
        <f>'Data ALL'!$B$115</f>
        <v>Maldives</v>
      </c>
      <c r="G145" s="3" t="str">
        <f>'Data ALL'!$C$33</f>
        <v>Total</v>
      </c>
      <c r="H145" s="2">
        <f>'Data ALL'!$E$115/'Data ALL'!$N$115*100</f>
        <v>30.660919540229887</v>
      </c>
      <c r="I145" s="2">
        <f>'Data ALL'!$F$115/'Data ALL'!$N$115*100</f>
        <v>42.126436781609193</v>
      </c>
      <c r="J145" s="2">
        <f>'Data ALL'!$G$115/'Data ALL'!$N$115*100</f>
        <v>27.241379310344826</v>
      </c>
      <c r="K145" s="2">
        <f t="shared" si="4"/>
        <v>100.02873563218391</v>
      </c>
    </row>
    <row r="146" spans="1:11" x14ac:dyDescent="0.2">
      <c r="A146" s="3">
        <v>5</v>
      </c>
      <c r="B146" s="3">
        <v>2</v>
      </c>
      <c r="C146" s="3" t="str">
        <f>'Data ALL'!$AZ$139</f>
        <v>13e</v>
      </c>
      <c r="D146" s="3" t="str">
        <f>'Data ALL'!$C$139</f>
        <v>Contributing family workers</v>
      </c>
      <c r="E146" s="3" t="str">
        <f>'Data ALL'!$AW$139</f>
        <v>Upper-middle-income</v>
      </c>
      <c r="F146" s="3" t="str">
        <f>'Data ALL'!$B$139</f>
        <v>Mongolia</v>
      </c>
      <c r="G146" s="3" t="str">
        <f>'Data ALL'!$C$33</f>
        <v>Total</v>
      </c>
      <c r="H146" s="2">
        <f>'Data ALL'!$E$139/'Data ALL'!$N$139*100</f>
        <v>6.9169960474308301</v>
      </c>
      <c r="I146" s="2">
        <f>'Data ALL'!$F$139/'Data ALL'!$N$139*100</f>
        <v>93.280632411067202</v>
      </c>
      <c r="J146" s="2">
        <f>'Data ALL'!$G$139/'Data ALL'!$N$139*100</f>
        <v>0</v>
      </c>
      <c r="K146" s="2">
        <f t="shared" si="4"/>
        <v>100.19762845849803</v>
      </c>
    </row>
    <row r="147" spans="1:11" x14ac:dyDescent="0.2">
      <c r="A147" s="3">
        <v>5</v>
      </c>
      <c r="B147" s="3">
        <v>3</v>
      </c>
      <c r="C147" s="3" t="str">
        <f>'Data ALL'!$AZ$175</f>
        <v>13e</v>
      </c>
      <c r="D147" s="3" t="str">
        <f>'Data ALL'!$C$175</f>
        <v>Contributing family workers</v>
      </c>
      <c r="E147" s="3" t="str">
        <f>'Data ALL'!$AW$175</f>
        <v>High-income</v>
      </c>
      <c r="F147" s="3" t="str">
        <f>'Data ALL'!$B$175</f>
        <v>Nauru</v>
      </c>
      <c r="G147" s="3" t="str">
        <f>'Data ALL'!$C$33</f>
        <v>Total</v>
      </c>
      <c r="H147" s="2">
        <f>'Data ALL'!$E$175/'Data ALL'!$N$175*100</f>
        <v>78.571428571428569</v>
      </c>
      <c r="I147" s="2">
        <f>'Data ALL'!$F$175/'Data ALL'!$N$175*100</f>
        <v>21.428571428571427</v>
      </c>
      <c r="J147" s="2">
        <f>'Data ALL'!$G$175/'Data ALL'!$N$175*100</f>
        <v>0</v>
      </c>
      <c r="K147" s="2">
        <f t="shared" si="4"/>
        <v>100</v>
      </c>
    </row>
    <row r="148" spans="1:11" x14ac:dyDescent="0.2">
      <c r="A148" s="3">
        <v>5</v>
      </c>
      <c r="B148" s="3">
        <v>3</v>
      </c>
      <c r="C148" s="3" t="str">
        <f>'Data ALL'!$AZ$283</f>
        <v>13e</v>
      </c>
      <c r="D148" s="3" t="str">
        <f>'Data ALL'!$C$283</f>
        <v>Contributing family workers</v>
      </c>
      <c r="E148" s="3" t="str">
        <f>'Data ALL'!$AW$283</f>
        <v>High-income</v>
      </c>
      <c r="F148" s="3" t="str">
        <f>'Data ALL'!$B$283</f>
        <v>Australia</v>
      </c>
      <c r="G148" s="3" t="str">
        <f>'Data ALL'!$C$33</f>
        <v>Total</v>
      </c>
      <c r="H148" s="2">
        <f>'Data ALL'!$E$283/'Data ALL'!$N$283*100</f>
        <v>68.01791024370236</v>
      </c>
      <c r="I148" s="2">
        <f>'Data ALL'!$F$283/'Data ALL'!$N$283*100</f>
        <v>31.98208975629764</v>
      </c>
      <c r="J148" s="2">
        <f>'Data ALL'!$G$283/'Data ALL'!$N$283*100</f>
        <v>0</v>
      </c>
      <c r="K148" s="2">
        <f t="shared" si="4"/>
        <v>100</v>
      </c>
    </row>
    <row r="149" spans="1:11" x14ac:dyDescent="0.2">
      <c r="A149" s="3">
        <v>5</v>
      </c>
      <c r="B149" s="3">
        <v>3</v>
      </c>
      <c r="C149" s="3" t="str">
        <f>'Data ALL'!$AZ$289</f>
        <v>13e</v>
      </c>
      <c r="D149" s="3" t="str">
        <f>'Data ALL'!$C$289</f>
        <v>Contributing family workers</v>
      </c>
      <c r="E149" s="3" t="str">
        <f>'Data ALL'!$AW$289</f>
        <v>High-income</v>
      </c>
      <c r="F149" s="3" t="str">
        <f>'Data ALL'!$B$289</f>
        <v>Korea Republic</v>
      </c>
      <c r="G149" s="3" t="str">
        <f>'Data ALL'!$C$33</f>
        <v>Total</v>
      </c>
      <c r="H149" s="2">
        <f>'Data ALL'!$E$289/'Data ALL'!$N$289*100</f>
        <v>42.902416491085823</v>
      </c>
      <c r="I149" s="2">
        <f>'Data ALL'!$F$289/'Data ALL'!$N$289*100</f>
        <v>57.097583508914177</v>
      </c>
      <c r="J149" s="2">
        <f>'Data ALL'!$G$289/'Data ALL'!$N$289*100</f>
        <v>0</v>
      </c>
      <c r="K149" s="2">
        <f t="shared" si="4"/>
        <v>100</v>
      </c>
    </row>
    <row r="150" spans="1:11" x14ac:dyDescent="0.2">
      <c r="A150" s="3">
        <v>5</v>
      </c>
      <c r="B150" s="3">
        <v>3</v>
      </c>
      <c r="C150" s="3" t="str">
        <f>'Data ALL'!$AZ$37</f>
        <v>13e</v>
      </c>
      <c r="D150" s="3" t="str">
        <f>'Data ALL'!$C$37</f>
        <v>Contributing family workers</v>
      </c>
      <c r="E150" s="3" t="str">
        <f>'Data ALL'!$AW$37</f>
        <v>High-income</v>
      </c>
      <c r="F150" s="3" t="str">
        <f>'Data ALL'!$B$37</f>
        <v xml:space="preserve"> Brunei Darussalam</v>
      </c>
      <c r="G150" s="3" t="str">
        <f>'Data ALL'!$C$33</f>
        <v>Total</v>
      </c>
      <c r="H150" s="2">
        <f>'Data ALL'!$E$37/'Data ALL'!$N$37*100</f>
        <v>30.431705590941259</v>
      </c>
      <c r="I150" s="2">
        <f>'Data ALL'!$F$37/'Data ALL'!$N$37*100</f>
        <v>69.568294409058737</v>
      </c>
      <c r="J150" s="2">
        <f>'Data ALL'!$G$37/'Data ALL'!$N$37*100</f>
        <v>0</v>
      </c>
      <c r="K150" s="2">
        <f t="shared" si="4"/>
        <v>100</v>
      </c>
    </row>
    <row r="151" spans="1:11" x14ac:dyDescent="0.2">
      <c r="H151" s="2"/>
      <c r="I151" s="2"/>
      <c r="J151" s="2"/>
      <c r="K151" s="2"/>
    </row>
    <row r="152" spans="1:11" x14ac:dyDescent="0.2">
      <c r="H152" s="2"/>
      <c r="I152" s="2"/>
      <c r="J152" s="2"/>
      <c r="K152" s="2"/>
    </row>
    <row r="153" spans="1:11" x14ac:dyDescent="0.2">
      <c r="H153" s="2"/>
      <c r="I153" s="2"/>
      <c r="J153" s="2"/>
      <c r="K153" s="2"/>
    </row>
    <row r="154" spans="1:11" x14ac:dyDescent="0.2">
      <c r="A154" s="3">
        <v>1</v>
      </c>
      <c r="B154" s="3">
        <v>1</v>
      </c>
      <c r="C154" s="3" t="str">
        <f>'Data ALL'!$AZ$93</f>
        <v>19e</v>
      </c>
      <c r="D154" s="3" t="str">
        <f>'Data ALL'!$C$93</f>
        <v>Total</v>
      </c>
      <c r="E154" s="3" t="str">
        <f>'Data ALL'!$AW$93</f>
        <v>Lower-middle-income</v>
      </c>
      <c r="F154" s="3" t="str">
        <f>'Data ALL'!$B$93</f>
        <v>Kiribati</v>
      </c>
      <c r="G154" s="3" t="str">
        <f>'Data ALL'!$C$33</f>
        <v>Total</v>
      </c>
      <c r="H154" s="2">
        <f>'Data ALL'!$E$93/'Data ALL'!$N$93*100</f>
        <v>11.957255789933658</v>
      </c>
      <c r="I154" s="2">
        <f>'Data ALL'!$F$93/'Data ALL'!$N$93*100</f>
        <v>18.936956262662378</v>
      </c>
      <c r="J154" s="2">
        <f>'Data ALL'!$G$93/'Data ALL'!$N$93*100</f>
        <v>16.470027410320583</v>
      </c>
      <c r="K154" s="2">
        <f t="shared" ref="K154:K185" si="5">H154+I154+J154</f>
        <v>47.364239462916615</v>
      </c>
    </row>
    <row r="155" spans="1:11" x14ac:dyDescent="0.2">
      <c r="A155" s="3">
        <v>1</v>
      </c>
      <c r="B155" s="3">
        <v>1</v>
      </c>
      <c r="C155" s="3" t="str">
        <f>'Data ALL'!$AZ$243</f>
        <v>19e</v>
      </c>
      <c r="D155" s="3" t="str">
        <f>'Data ALL'!$C$243</f>
        <v>Total</v>
      </c>
      <c r="E155" s="3" t="str">
        <f>'Data ALL'!$AW$243</f>
        <v>Lower-middle-income</v>
      </c>
      <c r="F155" s="3" t="str">
        <f>'Data ALL'!$B$243</f>
        <v>Viet Nam</v>
      </c>
      <c r="G155" s="3" t="str">
        <f>'Data ALL'!$C$33</f>
        <v>Total</v>
      </c>
      <c r="H155" s="2">
        <f>'Data ALL'!$E$243/'Data ALL'!$N$243*100</f>
        <v>57.815558158354598</v>
      </c>
      <c r="I155" s="2">
        <f>'Data ALL'!$F$243/'Data ALL'!$N$243*100</f>
        <v>6.7339860188793939</v>
      </c>
      <c r="J155" s="2">
        <f>'Data ALL'!$G$243/'Data ALL'!$N$243*100</f>
        <v>0.43957989736083036</v>
      </c>
      <c r="K155" s="2">
        <f t="shared" si="5"/>
        <v>64.989124074594827</v>
      </c>
    </row>
    <row r="156" spans="1:11" x14ac:dyDescent="0.2">
      <c r="A156" s="3">
        <v>1</v>
      </c>
      <c r="B156" s="3">
        <v>1</v>
      </c>
      <c r="C156" s="3" t="str">
        <f>'Data ALL'!$AZ$255</f>
        <v>19e</v>
      </c>
      <c r="D156" s="3" t="str">
        <f>'Data ALL'!$C$255</f>
        <v>Total</v>
      </c>
      <c r="E156" s="3" t="str">
        <f>'Data ALL'!$AW$255</f>
        <v>Lower-middle-income</v>
      </c>
      <c r="F156" s="3" t="str">
        <f>'Data ALL'!$B$255</f>
        <v>Vanuatu</v>
      </c>
      <c r="G156" s="3" t="str">
        <f>'Data ALL'!$C$33</f>
        <v>Total</v>
      </c>
      <c r="H156" s="2">
        <f>'Data ALL'!$E$255/'Data ALL'!$N$255*100</f>
        <v>56.739335375913271</v>
      </c>
      <c r="I156" s="2">
        <f>'Data ALL'!$F$255/'Data ALL'!$N$255*100</f>
        <v>3.7214235210935658</v>
      </c>
      <c r="J156" s="2">
        <f>'Data ALL'!$G$255/'Data ALL'!$N$255*100</f>
        <v>6.478906434126797</v>
      </c>
      <c r="K156" s="2">
        <f t="shared" si="5"/>
        <v>66.939665331133625</v>
      </c>
    </row>
    <row r="157" spans="1:11" x14ac:dyDescent="0.2">
      <c r="A157" s="3">
        <v>1</v>
      </c>
      <c r="B157" s="3">
        <v>1</v>
      </c>
      <c r="C157" s="3" t="str">
        <f>'Data ALL'!$AZ$207</f>
        <v>19e</v>
      </c>
      <c r="D157" s="3" t="str">
        <f>'Data ALL'!$C$207</f>
        <v>Total</v>
      </c>
      <c r="E157" s="3" t="str">
        <f>'Data ALL'!$AW$207</f>
        <v>Lower-middle-income</v>
      </c>
      <c r="F157" s="3" t="str">
        <f>'Data ALL'!$B$207</f>
        <v>Timor Leste</v>
      </c>
      <c r="G157" s="3" t="str">
        <f>'Data ALL'!$C$33</f>
        <v>Total</v>
      </c>
      <c r="H157" s="2">
        <f>'Data ALL'!$E$207/'Data ALL'!$N$207*100</f>
        <v>38.141047527997813</v>
      </c>
      <c r="I157" s="2">
        <f>'Data ALL'!$F$207/'Data ALL'!$N$207*100</f>
        <v>21.010738186287899</v>
      </c>
      <c r="J157" s="2">
        <f>'Data ALL'!$G$207/'Data ALL'!$N$207*100</f>
        <v>18.172545069653101</v>
      </c>
      <c r="K157" s="2">
        <f t="shared" si="5"/>
        <v>77.324330783938805</v>
      </c>
    </row>
    <row r="158" spans="1:11" x14ac:dyDescent="0.2">
      <c r="A158" s="3">
        <v>1</v>
      </c>
      <c r="B158" s="3">
        <v>1</v>
      </c>
      <c r="C158" s="3" t="str">
        <f>'Data ALL'!$AZ$21</f>
        <v>19e</v>
      </c>
      <c r="D158" s="3" t="str">
        <f>'Data ALL'!$C$21</f>
        <v>Total</v>
      </c>
      <c r="E158" s="3" t="str">
        <f>'Data ALL'!$AW$21</f>
        <v>Low-income</v>
      </c>
      <c r="F158" s="3" t="str">
        <f>'Data ALL'!$B$21</f>
        <v>Afghanistan</v>
      </c>
      <c r="G158" s="3" t="str">
        <f>'Data ALL'!$C$33</f>
        <v>Total</v>
      </c>
      <c r="H158" s="2">
        <f>'Data ALL'!$E$21/'Data ALL'!$N$21*100</f>
        <v>56.824192155318684</v>
      </c>
      <c r="I158" s="2">
        <f>'Data ALL'!$F$21/'Data ALL'!$N$21*100</f>
        <v>11.851427466679871</v>
      </c>
      <c r="J158" s="2">
        <f>'Data ALL'!$G$21/'Data ALL'!$N$21*100</f>
        <v>10.796476659994388</v>
      </c>
      <c r="K158" s="2">
        <f t="shared" si="5"/>
        <v>79.472096281992933</v>
      </c>
    </row>
    <row r="159" spans="1:11" x14ac:dyDescent="0.2">
      <c r="A159" s="3">
        <v>1</v>
      </c>
      <c r="B159" s="3">
        <v>1</v>
      </c>
      <c r="C159" s="3" t="str">
        <f>'Data ALL'!$AZ$153</f>
        <v>19e</v>
      </c>
      <c r="D159" s="3" t="str">
        <f>'Data ALL'!$C$153</f>
        <v>Total</v>
      </c>
      <c r="E159" s="3" t="str">
        <f>'Data ALL'!$AW$153</f>
        <v>Lower-middle-income</v>
      </c>
      <c r="F159" s="3" t="str">
        <f>'Data ALL'!$B$153</f>
        <v>Myanmar</v>
      </c>
      <c r="G159" s="3" t="str">
        <f>'Data ALL'!$C$33</f>
        <v>Total</v>
      </c>
      <c r="H159" s="2">
        <f>'Data ALL'!$E$153/'Data ALL'!$N$153*100</f>
        <v>66.157912486064532</v>
      </c>
      <c r="I159" s="2">
        <f>'Data ALL'!$F$153/'Data ALL'!$N$153*100</f>
        <v>13.414574550356463</v>
      </c>
      <c r="J159" s="2">
        <f>'Data ALL'!$G$153/'Data ALL'!$N$153*100</f>
        <v>1.0390108973561023</v>
      </c>
      <c r="K159" s="2">
        <f t="shared" si="5"/>
        <v>80.611497933777102</v>
      </c>
    </row>
    <row r="160" spans="1:11" x14ac:dyDescent="0.2">
      <c r="A160" s="3">
        <v>1</v>
      </c>
      <c r="B160" s="3">
        <v>1</v>
      </c>
      <c r="C160" s="3" t="str">
        <f>'Data ALL'!$AZ$165</f>
        <v>19e</v>
      </c>
      <c r="D160" s="3" t="str">
        <f>'Data ALL'!$C$165</f>
        <v>Total</v>
      </c>
      <c r="E160" s="3" t="str">
        <f>'Data ALL'!$AW$165</f>
        <v>Lower-middle-income</v>
      </c>
      <c r="F160" s="3" t="str">
        <f>'Data ALL'!$B$165</f>
        <v>Nepal</v>
      </c>
      <c r="G160" s="3" t="str">
        <f>'Data ALL'!$C$33</f>
        <v>Total</v>
      </c>
      <c r="H160" s="2">
        <f>'Data ALL'!$E$165/'Data ALL'!$N$165*100</f>
        <v>55.797428069285147</v>
      </c>
      <c r="I160" s="2">
        <f>'Data ALL'!$F$165/'Data ALL'!$N$165*100</f>
        <v>23.427710277195345</v>
      </c>
      <c r="J160" s="2">
        <f>'Data ALL'!$G$165/'Data ALL'!$N$165*100</f>
        <v>1.5852374349333367</v>
      </c>
      <c r="K160" s="2">
        <f t="shared" si="5"/>
        <v>80.810375781413825</v>
      </c>
    </row>
    <row r="161" spans="1:11" x14ac:dyDescent="0.2">
      <c r="A161" s="3">
        <v>1</v>
      </c>
      <c r="B161" s="3">
        <v>1</v>
      </c>
      <c r="C161" s="3" t="str">
        <f>'Data ALL'!$AZ$105</f>
        <v>19e</v>
      </c>
      <c r="D161" s="3" t="str">
        <f>'Data ALL'!$C$105</f>
        <v>Total</v>
      </c>
      <c r="E161" s="3" t="str">
        <f>'Data ALL'!$AW$105</f>
        <v>Lower-middle-income</v>
      </c>
      <c r="F161" s="3" t="str">
        <f>'Data ALL'!$B$105</f>
        <v>Lao PDR</v>
      </c>
      <c r="G161" s="3" t="str">
        <f>'Data ALL'!$C$33</f>
        <v>Total</v>
      </c>
      <c r="H161" s="2">
        <f>'Data ALL'!$E$105/'Data ALL'!$N$105*100</f>
        <v>25.355355072258828</v>
      </c>
      <c r="I161" s="2">
        <f>'Data ALL'!$F$105/'Data ALL'!$N$105*100</f>
        <v>10.591928504765406</v>
      </c>
      <c r="J161" s="2">
        <f>'Data ALL'!$G$105/'Data ALL'!$N$105*100</f>
        <v>50.504458351682537</v>
      </c>
      <c r="K161" s="2">
        <f t="shared" si="5"/>
        <v>86.451741928706781</v>
      </c>
    </row>
    <row r="162" spans="1:11" x14ac:dyDescent="0.2">
      <c r="A162" s="3">
        <v>1</v>
      </c>
      <c r="B162" s="3">
        <v>1</v>
      </c>
      <c r="C162" s="3" t="str">
        <f>'Data ALL'!$AZ$51</f>
        <v>19e</v>
      </c>
      <c r="D162" s="3" t="str">
        <f>'Data ALL'!$C$51</f>
        <v>Total</v>
      </c>
      <c r="E162" s="3" t="str">
        <f>'Data ALL'!$AW$51</f>
        <v>Lower-middle-income</v>
      </c>
      <c r="F162" s="3" t="str">
        <f>'Data ALL'!$B$51</f>
        <v xml:space="preserve"> Cambodia</v>
      </c>
      <c r="G162" s="3" t="str">
        <f>'Data ALL'!$C$33</f>
        <v>Total</v>
      </c>
      <c r="H162" s="2">
        <f>'Data ALL'!$E$51/'Data ALL'!$N$51*100</f>
        <v>75.904198741342952</v>
      </c>
      <c r="I162" s="2">
        <f>'Data ALL'!$F$51/'Data ALL'!$N$51*100</f>
        <v>11.182085221818662</v>
      </c>
      <c r="J162" s="2">
        <f>'Data ALL'!$G$51/'Data ALL'!$N$51*100</f>
        <v>1.2352506464911086</v>
      </c>
      <c r="K162" s="2">
        <f t="shared" si="5"/>
        <v>88.32153460965273</v>
      </c>
    </row>
    <row r="163" spans="1:11" x14ac:dyDescent="0.2">
      <c r="A163" s="3">
        <v>1</v>
      </c>
      <c r="B163" s="3">
        <v>2</v>
      </c>
      <c r="C163" s="3" t="str">
        <f>'Data ALL'!$AZ$231</f>
        <v>19e</v>
      </c>
      <c r="D163" s="3" t="str">
        <f>'Data ALL'!$C$231</f>
        <v>Total</v>
      </c>
      <c r="E163" s="3" t="str">
        <f>'Data ALL'!$AW$231</f>
        <v>Upper-middle-income</v>
      </c>
      <c r="F163" s="3" t="str">
        <f>'Data ALL'!$B$231</f>
        <v>Tuvalu</v>
      </c>
      <c r="G163" s="3" t="str">
        <f>'Data ALL'!$C$33</f>
        <v>Total</v>
      </c>
      <c r="H163" s="2">
        <f>'Data ALL'!$E$231/'Data ALL'!$N$231*100</f>
        <v>5.2710843373493983</v>
      </c>
      <c r="I163" s="2">
        <f>'Data ALL'!$F$231/'Data ALL'!$N$231*100</f>
        <v>14.457831325301203</v>
      </c>
      <c r="J163" s="2">
        <f>'Data ALL'!$G$231/'Data ALL'!$N$231*100</f>
        <v>0.52710843373493976</v>
      </c>
      <c r="K163" s="2">
        <f t="shared" si="5"/>
        <v>20.256024096385541</v>
      </c>
    </row>
    <row r="164" spans="1:11" x14ac:dyDescent="0.2">
      <c r="A164" s="3">
        <v>1</v>
      </c>
      <c r="B164" s="3">
        <v>2</v>
      </c>
      <c r="C164" s="3" t="str">
        <f>'Data ALL'!$AZ$129</f>
        <v>19e</v>
      </c>
      <c r="D164" s="3" t="str">
        <f>'Data ALL'!$C$129</f>
        <v>Total</v>
      </c>
      <c r="E164" s="3" t="str">
        <f>'Data ALL'!$AW$129</f>
        <v>Upper-middle-income</v>
      </c>
      <c r="F164" s="3" t="str">
        <f>'Data ALL'!$B$129</f>
        <v>Marshall Islands</v>
      </c>
      <c r="G164" s="3" t="str">
        <f>'Data ALL'!$C$33</f>
        <v>Total</v>
      </c>
      <c r="H164" s="2">
        <f>'Data ALL'!$E$129/'Data ALL'!$N$129*100</f>
        <v>4.4425194901621081</v>
      </c>
      <c r="I164" s="2">
        <f>'Data ALL'!$F$129/'Data ALL'!$N$129*100</f>
        <v>6.7380274718475439</v>
      </c>
      <c r="J164" s="2">
        <f>'Data ALL'!$G$129/'Data ALL'!$N$129*100</f>
        <v>11.465165202326446</v>
      </c>
      <c r="K164" s="2">
        <f t="shared" si="5"/>
        <v>22.645712164336096</v>
      </c>
    </row>
    <row r="165" spans="1:11" x14ac:dyDescent="0.2">
      <c r="A165" s="3">
        <v>1</v>
      </c>
      <c r="B165" s="3">
        <v>2</v>
      </c>
      <c r="C165" s="3" t="str">
        <f>'Data ALL'!$AZ$267</f>
        <v>19e</v>
      </c>
      <c r="D165" s="3" t="str">
        <f>'Data ALL'!$C$267</f>
        <v>Total</v>
      </c>
      <c r="E165" s="3" t="str">
        <f>'Data ALL'!$AW$267</f>
        <v>Upper-middle-income</v>
      </c>
      <c r="F165" s="3" t="str">
        <f>'Data ALL'!$B$267</f>
        <v>Wallis &amp; Futuma</v>
      </c>
      <c r="G165" s="3" t="str">
        <f>'Data ALL'!$C$33</f>
        <v>Total</v>
      </c>
      <c r="H165" s="2">
        <f>'Data ALL'!$E$267/'Data ALL'!$N$267*100</f>
        <v>17.296222664015904</v>
      </c>
      <c r="I165" s="2">
        <f>'Data ALL'!$F$267/'Data ALL'!$N$267*100</f>
        <v>3.7489349616586196</v>
      </c>
      <c r="J165" s="2">
        <f>'Data ALL'!$G$267/'Data ALL'!$N$267*100</f>
        <v>1.647259301334848</v>
      </c>
      <c r="K165" s="2">
        <f t="shared" si="5"/>
        <v>22.692416927009372</v>
      </c>
    </row>
    <row r="166" spans="1:11" x14ac:dyDescent="0.2">
      <c r="A166" s="3">
        <v>1</v>
      </c>
      <c r="B166" s="3">
        <v>2</v>
      </c>
      <c r="C166" s="3" t="str">
        <f>'Data ALL'!$AZ$63</f>
        <v>19e</v>
      </c>
      <c r="D166" s="3" t="str">
        <f>'Data ALL'!$C$63</f>
        <v>Total</v>
      </c>
      <c r="E166" s="3" t="str">
        <f>'Data ALL'!$AW$63</f>
        <v>Upper-middle-income</v>
      </c>
      <c r="F166" s="3" t="str">
        <f>'Data ALL'!$B$63</f>
        <v>Cook Islands</v>
      </c>
      <c r="G166" s="3" t="str">
        <f>'Data ALL'!$C$33</f>
        <v>Total</v>
      </c>
      <c r="H166" s="2">
        <f>'Data ALL'!$E$63/'Data ALL'!$N$63*100</f>
        <v>21.611767664068392</v>
      </c>
      <c r="I166" s="2">
        <f>'Data ALL'!$F$63/'Data ALL'!$N$63*100</f>
        <v>5.6826753834548649</v>
      </c>
      <c r="J166" s="2">
        <f>'Data ALL'!$G$63/'Data ALL'!$N$63*100</f>
        <v>1.3703796831782751</v>
      </c>
      <c r="K166" s="2">
        <f t="shared" si="5"/>
        <v>28.66482273070153</v>
      </c>
    </row>
    <row r="167" spans="1:11" x14ac:dyDescent="0.2">
      <c r="A167" s="3">
        <v>1</v>
      </c>
      <c r="B167" s="3">
        <v>2</v>
      </c>
      <c r="C167" s="3" t="str">
        <f>'Data ALL'!$AZ$141</f>
        <v>19e</v>
      </c>
      <c r="D167" s="3" t="str">
        <f>'Data ALL'!$C$141</f>
        <v>Total</v>
      </c>
      <c r="E167" s="3" t="str">
        <f>'Data ALL'!$AW$141</f>
        <v>Upper-middle-income</v>
      </c>
      <c r="F167" s="3" t="str">
        <f>'Data ALL'!$B$141</f>
        <v>Mongolia</v>
      </c>
      <c r="G167" s="3" t="str">
        <f>'Data ALL'!$C$33</f>
        <v>Total</v>
      </c>
      <c r="H167" s="2">
        <f>'Data ALL'!$E$141/'Data ALL'!$N$141*100</f>
        <v>31.249136031751856</v>
      </c>
      <c r="I167" s="2">
        <f>'Data ALL'!$F$141/'Data ALL'!$N$141*100</f>
        <v>6.5155506474783058</v>
      </c>
      <c r="J167" s="2">
        <f>'Data ALL'!$G$141/'Data ALL'!$N$141*100</f>
        <v>0.69265847618259191</v>
      </c>
      <c r="K167" s="2">
        <f t="shared" si="5"/>
        <v>38.457345155412753</v>
      </c>
    </row>
    <row r="168" spans="1:11" x14ac:dyDescent="0.2">
      <c r="A168" s="3">
        <v>1</v>
      </c>
      <c r="B168" s="3">
        <v>2</v>
      </c>
      <c r="C168" s="3" t="str">
        <f>'Data ALL'!$AZ$117</f>
        <v>19e</v>
      </c>
      <c r="D168" s="3" t="str">
        <f>'Data ALL'!$C$117</f>
        <v>Total</v>
      </c>
      <c r="E168" s="3" t="str">
        <f>'Data ALL'!$AW$117</f>
        <v>Upper-middle-income</v>
      </c>
      <c r="F168" s="3" t="str">
        <f>'Data ALL'!$B$117</f>
        <v>Maldives</v>
      </c>
      <c r="G168" s="3" t="str">
        <f>'Data ALL'!$C$33</f>
        <v>Total</v>
      </c>
      <c r="H168" s="2">
        <f>'Data ALL'!$E$117/'Data ALL'!$N$117*100</f>
        <v>20.998211367751622</v>
      </c>
      <c r="I168" s="2">
        <f>'Data ALL'!$F$117/'Data ALL'!$N$117*100</f>
        <v>21.246080466369296</v>
      </c>
      <c r="J168" s="2">
        <f>'Data ALL'!$G$117/'Data ALL'!$N$117*100</f>
        <v>2.0359493000044164</v>
      </c>
      <c r="K168" s="2">
        <f t="shared" si="5"/>
        <v>44.280241134125333</v>
      </c>
    </row>
    <row r="169" spans="1:11" x14ac:dyDescent="0.2">
      <c r="A169" s="3">
        <v>1</v>
      </c>
      <c r="B169" s="3">
        <v>2</v>
      </c>
      <c r="C169" s="3" t="str">
        <f>'Data ALL'!$AZ$219</f>
        <v>19e</v>
      </c>
      <c r="D169" s="3" t="str">
        <f>'Data ALL'!$C$219</f>
        <v>Total</v>
      </c>
      <c r="E169" s="3" t="str">
        <f>'Data ALL'!$AW$219</f>
        <v>Upper-middle-income</v>
      </c>
      <c r="F169" s="3" t="str">
        <f>'Data ALL'!$B$219</f>
        <v>Tonga</v>
      </c>
      <c r="G169" s="3" t="str">
        <f>'Data ALL'!$C$33</f>
        <v>Total</v>
      </c>
      <c r="H169" s="2">
        <f>'Data ALL'!$E$219/'Data ALL'!$N$219*100</f>
        <v>45.917623123872403</v>
      </c>
      <c r="I169" s="2">
        <f>'Data ALL'!$F$219/'Data ALL'!$N$219*100</f>
        <v>19.039576215884228</v>
      </c>
      <c r="J169" s="2">
        <f>'Data ALL'!$G$219/'Data ALL'!$N$219*100</f>
        <v>12.371885916087674</v>
      </c>
      <c r="K169" s="2">
        <f t="shared" si="5"/>
        <v>77.329085255844305</v>
      </c>
    </row>
    <row r="170" spans="1:11" x14ac:dyDescent="0.2">
      <c r="A170" s="3">
        <v>1</v>
      </c>
      <c r="B170" s="3">
        <v>3</v>
      </c>
      <c r="C170" s="3" t="str">
        <f>'Data ALL'!$AZ$39</f>
        <v>19e</v>
      </c>
      <c r="D170" s="3" t="str">
        <f>'Data ALL'!$C$39</f>
        <v>Total</v>
      </c>
      <c r="E170" s="3" t="str">
        <f>'Data ALL'!$AW$39</f>
        <v>High-income</v>
      </c>
      <c r="F170" s="3" t="str">
        <f>'Data ALL'!$B$39</f>
        <v xml:space="preserve"> Brunei Darussalam</v>
      </c>
      <c r="G170" s="3" t="str">
        <f>'Data ALL'!$C$33</f>
        <v>Total</v>
      </c>
      <c r="H170" s="2">
        <f>'Data ALL'!$E$39/'Data ALL'!$N$39*100</f>
        <v>2.6555246910731918</v>
      </c>
      <c r="I170" s="2">
        <f>'Data ALL'!$F$39/'Data ALL'!$N$39*100</f>
        <v>21.573657933351175</v>
      </c>
      <c r="J170" s="2">
        <f>'Data ALL'!$G$39/'Data ALL'!$N$39*100</f>
        <v>3.9996677710204045</v>
      </c>
      <c r="K170" s="2">
        <f t="shared" si="5"/>
        <v>28.228850395444773</v>
      </c>
    </row>
    <row r="171" spans="1:11" x14ac:dyDescent="0.2">
      <c r="A171" s="3">
        <v>1</v>
      </c>
      <c r="B171" s="3">
        <v>3</v>
      </c>
      <c r="C171" s="3" t="str">
        <f>'Data ALL'!$AZ$177</f>
        <v>19e</v>
      </c>
      <c r="D171" s="3" t="str">
        <f>'Data ALL'!$C$177</f>
        <v>Total</v>
      </c>
      <c r="E171" s="3" t="str">
        <f>'Data ALL'!$AW$177</f>
        <v>High-income</v>
      </c>
      <c r="F171" s="3" t="str">
        <f>'Data ALL'!$B$177</f>
        <v>Nauru</v>
      </c>
      <c r="G171" s="3" t="str">
        <f>'Data ALL'!$C$33</f>
        <v>Total</v>
      </c>
      <c r="H171" s="2">
        <f>'Data ALL'!$E$177/'Data ALL'!$N$177*100</f>
        <v>24.144144144144146</v>
      </c>
      <c r="I171" s="2">
        <f>'Data ALL'!$F$177/'Data ALL'!$N$177*100</f>
        <v>23.603603603603602</v>
      </c>
      <c r="J171" s="2">
        <f>'Data ALL'!$G$177/'Data ALL'!$N$177*100</f>
        <v>9.0090090090090086E-2</v>
      </c>
      <c r="K171" s="2">
        <f t="shared" si="5"/>
        <v>47.837837837837846</v>
      </c>
    </row>
    <row r="172" spans="1:11" x14ac:dyDescent="0.2">
      <c r="A172" s="3">
        <v>2</v>
      </c>
      <c r="B172" s="3">
        <v>1</v>
      </c>
      <c r="C172" s="3" t="str">
        <f>'Data ALL'!$AZ$94</f>
        <v>19e</v>
      </c>
      <c r="D172" s="3" t="str">
        <f>'Data ALL'!$C$94</f>
        <v>Employees</v>
      </c>
      <c r="E172" s="3" t="str">
        <f>'Data ALL'!$AW$94</f>
        <v>Lower-middle-income</v>
      </c>
      <c r="F172" s="3" t="str">
        <f>'Data ALL'!$B$94</f>
        <v>Kiribati</v>
      </c>
      <c r="G172" s="3" t="str">
        <f>'Data ALL'!$C$33</f>
        <v>Total</v>
      </c>
      <c r="H172" s="2">
        <f>'Data ALL'!$E$94/'Data ALL'!$N$94*100</f>
        <v>4.5830380344909045</v>
      </c>
      <c r="I172" s="2">
        <f>'Data ALL'!$F$94/'Data ALL'!$N$94*100</f>
        <v>22.230096858020318</v>
      </c>
      <c r="J172" s="2">
        <f>'Data ALL'!$G$94/'Data ALL'!$N$94*100</f>
        <v>1.9548783368769196</v>
      </c>
      <c r="K172" s="2">
        <f t="shared" si="5"/>
        <v>28.768013229388142</v>
      </c>
    </row>
    <row r="173" spans="1:11" x14ac:dyDescent="0.2">
      <c r="A173" s="3">
        <v>2</v>
      </c>
      <c r="B173" s="3">
        <v>1</v>
      </c>
      <c r="C173" s="3" t="str">
        <f>'Data ALL'!$AZ$256</f>
        <v>19e</v>
      </c>
      <c r="D173" s="3" t="str">
        <f>'Data ALL'!$C$256</f>
        <v>Employees</v>
      </c>
      <c r="E173" s="3" t="str">
        <f>'Data ALL'!$AW$256</f>
        <v>Lower-middle-income</v>
      </c>
      <c r="F173" s="3" t="str">
        <f>'Data ALL'!$B$256</f>
        <v>Vanuatu</v>
      </c>
      <c r="G173" s="3" t="str">
        <f>'Data ALL'!$C$33</f>
        <v>Total</v>
      </c>
      <c r="H173" s="2">
        <f>'Data ALL'!$E$256/'Data ALL'!$N$256*100</f>
        <v>22.005451516834082</v>
      </c>
      <c r="I173" s="2">
        <f>'Data ALL'!$F$256/'Data ALL'!$N$256*100</f>
        <v>7.2232598051587509</v>
      </c>
      <c r="J173" s="2">
        <f>'Data ALL'!$G$256/'Data ALL'!$N$256*100</f>
        <v>5.6382817626571091</v>
      </c>
      <c r="K173" s="2">
        <f t="shared" si="5"/>
        <v>34.866993084649941</v>
      </c>
    </row>
    <row r="174" spans="1:11" x14ac:dyDescent="0.2">
      <c r="A174" s="3">
        <v>2</v>
      </c>
      <c r="B174" s="3">
        <v>1</v>
      </c>
      <c r="C174" s="3" t="str">
        <f>'Data ALL'!$AZ$244</f>
        <v>19e</v>
      </c>
      <c r="D174" s="3" t="str">
        <f>'Data ALL'!$C$244</f>
        <v>Employees</v>
      </c>
      <c r="E174" s="3" t="str">
        <f>'Data ALL'!$AW$244</f>
        <v>Lower-middle-income</v>
      </c>
      <c r="F174" s="3" t="str">
        <f>'Data ALL'!$B$244</f>
        <v>Viet Nam</v>
      </c>
      <c r="G174" s="3" t="str">
        <f>'Data ALL'!$C$33</f>
        <v>Total</v>
      </c>
      <c r="H174" s="2">
        <f>'Data ALL'!$E$244/'Data ALL'!$N$244*100</f>
        <v>32.502634330171652</v>
      </c>
      <c r="I174" s="2">
        <f>'Data ALL'!$F$244/'Data ALL'!$N$244*100</f>
        <v>9.8213361780932651</v>
      </c>
      <c r="J174" s="2">
        <f>'Data ALL'!$G$244/'Data ALL'!$N$244*100</f>
        <v>0.56601749974057347</v>
      </c>
      <c r="K174" s="2">
        <f t="shared" si="5"/>
        <v>42.889988008005496</v>
      </c>
    </row>
    <row r="175" spans="1:11" x14ac:dyDescent="0.2">
      <c r="A175" s="3">
        <v>2</v>
      </c>
      <c r="B175" s="3">
        <v>1</v>
      </c>
      <c r="C175" s="3" t="str">
        <f>'Data ALL'!$AZ$208</f>
        <v>19e</v>
      </c>
      <c r="D175" s="3" t="str">
        <f>'Data ALL'!$C$208</f>
        <v>Employees</v>
      </c>
      <c r="E175" s="3" t="str">
        <f>'Data ALL'!$AW$208</f>
        <v>Lower-middle-income</v>
      </c>
      <c r="F175" s="3" t="str">
        <f>'Data ALL'!$B$208</f>
        <v>Timor Leste</v>
      </c>
      <c r="G175" s="3" t="str">
        <f>'Data ALL'!$C$33</f>
        <v>Total</v>
      </c>
      <c r="H175" s="2">
        <f>'Data ALL'!$E$208/'Data ALL'!$N$208*100</f>
        <v>13.501631977921861</v>
      </c>
      <c r="I175" s="2">
        <f>'Data ALL'!$F$208/'Data ALL'!$N$208*100</f>
        <v>42.974534068091955</v>
      </c>
      <c r="J175" s="2">
        <f>'Data ALL'!$G$208/'Data ALL'!$N$208*100</f>
        <v>2.4094893545505207</v>
      </c>
      <c r="K175" s="2">
        <f t="shared" si="5"/>
        <v>58.885655400564339</v>
      </c>
    </row>
    <row r="176" spans="1:11" x14ac:dyDescent="0.2">
      <c r="A176" s="3">
        <v>2</v>
      </c>
      <c r="B176" s="3">
        <v>1</v>
      </c>
      <c r="C176" s="3" t="str">
        <f>'Data ALL'!$AZ$106</f>
        <v>19e</v>
      </c>
      <c r="D176" s="3" t="str">
        <f>'Data ALL'!$C$106</f>
        <v>Employees</v>
      </c>
      <c r="E176" s="3" t="str">
        <f>'Data ALL'!$AW$106</f>
        <v>Lower-middle-income</v>
      </c>
      <c r="F176" s="3" t="str">
        <f>'Data ALL'!$B$106</f>
        <v>Lao PDR</v>
      </c>
      <c r="G176" s="3" t="str">
        <f>'Data ALL'!$C$33</f>
        <v>Total</v>
      </c>
      <c r="H176" s="2">
        <f>'Data ALL'!$E$106/'Data ALL'!$N$106*100</f>
        <v>14.77133066323506</v>
      </c>
      <c r="I176" s="2">
        <f>'Data ALL'!$F$106/'Data ALL'!$N$106*100</f>
        <v>27.475504017196588</v>
      </c>
      <c r="J176" s="2">
        <f>'Data ALL'!$G$106/'Data ALL'!$N$106*100</f>
        <v>23.024777933613837</v>
      </c>
      <c r="K176" s="2">
        <f t="shared" si="5"/>
        <v>65.27161261404548</v>
      </c>
    </row>
    <row r="177" spans="1:11" x14ac:dyDescent="0.2">
      <c r="A177" s="3">
        <v>2</v>
      </c>
      <c r="B177" s="3">
        <v>1</v>
      </c>
      <c r="C177" s="3" t="str">
        <f>'Data ALL'!$AZ$22</f>
        <v>19e</v>
      </c>
      <c r="D177" s="3" t="str">
        <f>'Data ALL'!$C$22</f>
        <v>Employees</v>
      </c>
      <c r="E177" s="3" t="str">
        <f>'Data ALL'!$AW$22</f>
        <v>Low-income</v>
      </c>
      <c r="F177" s="3" t="str">
        <f>'Data ALL'!$B$22</f>
        <v>Afghanistan</v>
      </c>
      <c r="G177" s="3" t="str">
        <f>'Data ALL'!$C$33</f>
        <v>Total</v>
      </c>
      <c r="H177" s="2">
        <f>'Data ALL'!$E$22/'Data ALL'!$N$22*100</f>
        <v>30.550295286818713</v>
      </c>
      <c r="I177" s="2">
        <f>'Data ALL'!$F$22/'Data ALL'!$N$22*100</f>
        <v>33.049483577138744</v>
      </c>
      <c r="J177" s="2">
        <f>'Data ALL'!$G$22/'Data ALL'!$N$22*100</f>
        <v>6.8426979767222145</v>
      </c>
      <c r="K177" s="2">
        <f t="shared" si="5"/>
        <v>70.442476840679674</v>
      </c>
    </row>
    <row r="178" spans="1:11" x14ac:dyDescent="0.2">
      <c r="A178" s="3">
        <v>2</v>
      </c>
      <c r="B178" s="3">
        <v>1</v>
      </c>
      <c r="C178" s="3" t="str">
        <f>'Data ALL'!$AZ$52</f>
        <v>19e</v>
      </c>
      <c r="D178" s="3" t="str">
        <f>'Data ALL'!$C$52</f>
        <v>Employees</v>
      </c>
      <c r="E178" s="3" t="str">
        <f>'Data ALL'!$AW$52</f>
        <v>Lower-middle-income</v>
      </c>
      <c r="F178" s="3" t="str">
        <f>'Data ALL'!$B$52</f>
        <v xml:space="preserve"> Cambodia</v>
      </c>
      <c r="G178" s="3" t="str">
        <f>'Data ALL'!$C$33</f>
        <v>Total</v>
      </c>
      <c r="H178" s="2">
        <f>'Data ALL'!$E$52/'Data ALL'!$N$52*100</f>
        <v>55.947250508354514</v>
      </c>
      <c r="I178" s="2">
        <f>'Data ALL'!$F$52/'Data ALL'!$N$52*100</f>
        <v>23.23760483775764</v>
      </c>
      <c r="J178" s="2">
        <f>'Data ALL'!$G$52/'Data ALL'!$N$52*100</f>
        <v>0.47549883738358911</v>
      </c>
      <c r="K178" s="2">
        <f t="shared" si="5"/>
        <v>79.660354183495741</v>
      </c>
    </row>
    <row r="179" spans="1:11" x14ac:dyDescent="0.2">
      <c r="A179" s="3">
        <v>2</v>
      </c>
      <c r="B179" s="3">
        <v>1</v>
      </c>
      <c r="C179" s="3" t="str">
        <f>'Data ALL'!$AZ$154</f>
        <v>19e</v>
      </c>
      <c r="D179" s="3" t="str">
        <f>'Data ALL'!$C$154</f>
        <v>Employees</v>
      </c>
      <c r="E179" s="3" t="str">
        <f>'Data ALL'!$AW$154</f>
        <v>Lower-middle-income</v>
      </c>
      <c r="F179" s="3" t="str">
        <f>'Data ALL'!$B$154</f>
        <v>Myanmar</v>
      </c>
      <c r="G179" s="3" t="str">
        <f>'Data ALL'!$C$33</f>
        <v>Total</v>
      </c>
      <c r="H179" s="2">
        <f>'Data ALL'!$E$154/'Data ALL'!$N$154*100</f>
        <v>69.854833346543231</v>
      </c>
      <c r="I179" s="2">
        <f>'Data ALL'!$F$154/'Data ALL'!$N$154*100</f>
        <v>13.656911818984646</v>
      </c>
      <c r="J179" s="2">
        <f>'Data ALL'!$G$154/'Data ALL'!$N$154*100</f>
        <v>0.48358790923531558</v>
      </c>
      <c r="K179" s="2">
        <f t="shared" si="5"/>
        <v>83.995333074763195</v>
      </c>
    </row>
    <row r="180" spans="1:11" x14ac:dyDescent="0.2">
      <c r="A180" s="3">
        <v>2</v>
      </c>
      <c r="B180" s="3">
        <v>1</v>
      </c>
      <c r="C180" s="3" t="str">
        <f>'Data ALL'!$AZ$166</f>
        <v>19e</v>
      </c>
      <c r="D180" s="3" t="str">
        <f>'Data ALL'!$C$166</f>
        <v>Employees</v>
      </c>
      <c r="E180" s="3" t="str">
        <f>'Data ALL'!$AW$166</f>
        <v>Lower-middle-income</v>
      </c>
      <c r="F180" s="3" t="str">
        <f>'Data ALL'!$B$166</f>
        <v>Nepal</v>
      </c>
      <c r="G180" s="3" t="str">
        <f>'Data ALL'!$C$33</f>
        <v>Total</v>
      </c>
      <c r="H180" s="2">
        <f>'Data ALL'!$E$166/'Data ALL'!$N$166*100</f>
        <v>48.526236669530057</v>
      </c>
      <c r="I180" s="2">
        <f>'Data ALL'!$F$166/'Data ALL'!$N$166*100</f>
        <v>34.06678853527206</v>
      </c>
      <c r="J180" s="2">
        <f>'Data ALL'!$G$166/'Data ALL'!$N$166*100</f>
        <v>2.4929026378092982</v>
      </c>
      <c r="K180" s="2">
        <f t="shared" si="5"/>
        <v>85.085927842611412</v>
      </c>
    </row>
    <row r="181" spans="1:11" x14ac:dyDescent="0.2">
      <c r="A181" s="3">
        <v>2</v>
      </c>
      <c r="B181" s="3">
        <v>2</v>
      </c>
      <c r="C181" s="3" t="str">
        <f>'Data ALL'!$AZ$130</f>
        <v>19e</v>
      </c>
      <c r="D181" s="3" t="str">
        <f>'Data ALL'!$C$130</f>
        <v>Employees</v>
      </c>
      <c r="E181" s="3" t="str">
        <f>'Data ALL'!$AW$130</f>
        <v>Upper-middle-income</v>
      </c>
      <c r="F181" s="3" t="str">
        <f>'Data ALL'!$B$130</f>
        <v>Marshall Islands</v>
      </c>
      <c r="G181" s="3" t="str">
        <f>'Data ALL'!$C$33</f>
        <v>Total</v>
      </c>
      <c r="H181" s="2">
        <f>'Data ALL'!$E$130/'Data ALL'!$N$130*100</f>
        <v>2.5921574386840947</v>
      </c>
      <c r="I181" s="2">
        <f>'Data ALL'!$F$130/'Data ALL'!$N$130*100</f>
        <v>6.7557644294316352</v>
      </c>
      <c r="J181" s="2">
        <f>'Data ALL'!$G$130/'Data ALL'!$N$130*100</f>
        <v>0.89587310912028206</v>
      </c>
      <c r="K181" s="2">
        <f t="shared" si="5"/>
        <v>10.243794977236012</v>
      </c>
    </row>
    <row r="182" spans="1:11" x14ac:dyDescent="0.2">
      <c r="A182" s="3">
        <v>2</v>
      </c>
      <c r="B182" s="3">
        <v>2</v>
      </c>
      <c r="C182" s="3" t="str">
        <f>'Data ALL'!$AZ$142</f>
        <v>19e</v>
      </c>
      <c r="D182" s="3" t="str">
        <f>'Data ALL'!$C$142</f>
        <v>Employees</v>
      </c>
      <c r="E182" s="3" t="str">
        <f>'Data ALL'!$AW$142</f>
        <v>Upper-middle-income</v>
      </c>
      <c r="F182" s="3" t="str">
        <f>'Data ALL'!$B$142</f>
        <v>Mongolia</v>
      </c>
      <c r="G182" s="3" t="str">
        <f>'Data ALL'!$C$33</f>
        <v>Total</v>
      </c>
      <c r="H182" s="2">
        <f>'Data ALL'!$E$142/'Data ALL'!$N$142*100</f>
        <v>3.4757558658836207</v>
      </c>
      <c r="I182" s="2">
        <f>'Data ALL'!$F$142/'Data ALL'!$N$142*100</f>
        <v>10.495079818526399</v>
      </c>
      <c r="J182" s="2">
        <f>'Data ALL'!$G$142/'Data ALL'!$N$142*100</f>
        <v>0.11323122702165184</v>
      </c>
      <c r="K182" s="2">
        <f t="shared" si="5"/>
        <v>14.084066911431671</v>
      </c>
    </row>
    <row r="183" spans="1:11" x14ac:dyDescent="0.2">
      <c r="A183" s="3">
        <v>2</v>
      </c>
      <c r="B183" s="3">
        <v>2</v>
      </c>
      <c r="C183" s="3" t="str">
        <f>'Data ALL'!$AZ$268</f>
        <v>19e</v>
      </c>
      <c r="D183" s="3" t="str">
        <f>'Data ALL'!$C$268</f>
        <v>Employees</v>
      </c>
      <c r="E183" s="3" t="str">
        <f>'Data ALL'!$AW$268</f>
        <v>Upper-middle-income</v>
      </c>
      <c r="F183" s="3" t="str">
        <f>'Data ALL'!$B$268</f>
        <v>Wallis &amp; Futuma</v>
      </c>
      <c r="G183" s="3" t="str">
        <f>'Data ALL'!$C$33</f>
        <v>Total</v>
      </c>
      <c r="H183" s="2">
        <f>'Data ALL'!$E$268/'Data ALL'!$N$268*100</f>
        <v>10.821511052457934</v>
      </c>
      <c r="I183" s="2">
        <f>'Data ALL'!$F$268/'Data ALL'!$N$268*100</f>
        <v>2.3754536456614979</v>
      </c>
      <c r="J183" s="2">
        <f>'Data ALL'!$G$268/'Data ALL'!$N$268*100</f>
        <v>1.7815902342461234</v>
      </c>
      <c r="K183" s="2">
        <f t="shared" si="5"/>
        <v>14.978554932365554</v>
      </c>
    </row>
    <row r="184" spans="1:11" x14ac:dyDescent="0.2">
      <c r="A184" s="3">
        <v>2</v>
      </c>
      <c r="B184" s="3">
        <v>2</v>
      </c>
      <c r="C184" s="3" t="str">
        <f>'Data ALL'!$AZ$64</f>
        <v>19e</v>
      </c>
      <c r="D184" s="3" t="str">
        <f>'Data ALL'!$C$64</f>
        <v>Employees</v>
      </c>
      <c r="E184" s="3" t="str">
        <f>'Data ALL'!$AW$64</f>
        <v>Upper-middle-income</v>
      </c>
      <c r="F184" s="3" t="str">
        <f>'Data ALL'!$B$64</f>
        <v>Cook Islands</v>
      </c>
      <c r="G184" s="3" t="str">
        <f>'Data ALL'!$C$33</f>
        <v>Total</v>
      </c>
      <c r="H184" s="2">
        <f>'Data ALL'!$E$64/'Data ALL'!$N$64*100</f>
        <v>11.01281269066504</v>
      </c>
      <c r="I184" s="2">
        <f>'Data ALL'!$F$64/'Data ALL'!$N$64*100</f>
        <v>5.4758999389871876</v>
      </c>
      <c r="J184" s="2">
        <f>'Data ALL'!$G$64/'Data ALL'!$N$64*100</f>
        <v>1.2660158633312995</v>
      </c>
      <c r="K184" s="2">
        <f t="shared" si="5"/>
        <v>17.754728492983528</v>
      </c>
    </row>
    <row r="185" spans="1:11" x14ac:dyDescent="0.2">
      <c r="A185" s="3">
        <v>2</v>
      </c>
      <c r="B185" s="3">
        <v>2</v>
      </c>
      <c r="C185" s="3" t="str">
        <f>'Data ALL'!$AZ$232</f>
        <v>19e</v>
      </c>
      <c r="D185" s="3" t="str">
        <f>'Data ALL'!$C$232</f>
        <v>Employees</v>
      </c>
      <c r="E185" s="3" t="str">
        <f>'Data ALL'!$AW$232</f>
        <v>Upper-middle-income</v>
      </c>
      <c r="F185" s="3" t="str">
        <f>'Data ALL'!$B$232</f>
        <v>Tuvalu</v>
      </c>
      <c r="G185" s="3" t="str">
        <f>'Data ALL'!$C$33</f>
        <v>Total</v>
      </c>
      <c r="H185" s="2">
        <f>'Data ALL'!$E$232/'Data ALL'!$N$232*100</f>
        <v>3.9695945945945943</v>
      </c>
      <c r="I185" s="2">
        <f>'Data ALL'!$F$232/'Data ALL'!$N$232*100</f>
        <v>14.189189189189189</v>
      </c>
      <c r="J185" s="2">
        <f>'Data ALL'!$G$232/'Data ALL'!$N$232*100</f>
        <v>0.16891891891891891</v>
      </c>
      <c r="K185" s="2">
        <f t="shared" si="5"/>
        <v>18.327702702702702</v>
      </c>
    </row>
    <row r="186" spans="1:11" x14ac:dyDescent="0.2">
      <c r="A186" s="3">
        <v>2</v>
      </c>
      <c r="B186" s="3">
        <v>2</v>
      </c>
      <c r="C186" s="3" t="str">
        <f>'Data ALL'!$AZ$118</f>
        <v>19e</v>
      </c>
      <c r="D186" s="3" t="str">
        <f>'Data ALL'!$C$118</f>
        <v>Employees</v>
      </c>
      <c r="E186" s="3" t="str">
        <f>'Data ALL'!$AW$118</f>
        <v>Upper-middle-income</v>
      </c>
      <c r="F186" s="3" t="str">
        <f>'Data ALL'!$B$118</f>
        <v>Maldives</v>
      </c>
      <c r="G186" s="3" t="str">
        <f>'Data ALL'!$C$33</f>
        <v>Total</v>
      </c>
      <c r="H186" s="2">
        <f>'Data ALL'!$E$118/'Data ALL'!$N$118*100</f>
        <v>3.8731649686777567</v>
      </c>
      <c r="I186" s="2">
        <f>'Data ALL'!$F$118/'Data ALL'!$N$118*100</f>
        <v>25.243029980382577</v>
      </c>
      <c r="J186" s="2">
        <f>'Data ALL'!$G$118/'Data ALL'!$N$118*100</f>
        <v>2.4751500477673329</v>
      </c>
      <c r="K186" s="2">
        <f t="shared" ref="K186:K217" si="6">H186+I186+J186</f>
        <v>31.591344996827665</v>
      </c>
    </row>
    <row r="187" spans="1:11" x14ac:dyDescent="0.2">
      <c r="A187" s="3">
        <v>2</v>
      </c>
      <c r="B187" s="3">
        <v>2</v>
      </c>
      <c r="C187" s="3" t="str">
        <f>'Data ALL'!$AZ$220</f>
        <v>19e</v>
      </c>
      <c r="D187" s="3" t="str">
        <f>'Data ALL'!$C$220</f>
        <v>Employees</v>
      </c>
      <c r="E187" s="3" t="str">
        <f>'Data ALL'!$AW$220</f>
        <v>Upper-middle-income</v>
      </c>
      <c r="F187" s="3" t="str">
        <f>'Data ALL'!$B$220</f>
        <v>Tonga</v>
      </c>
      <c r="G187" s="3" t="str">
        <f>'Data ALL'!$C$33</f>
        <v>Total</v>
      </c>
      <c r="H187" s="2">
        <f>'Data ALL'!$E$220/'Data ALL'!$N$220*100</f>
        <v>30.992934645470605</v>
      </c>
      <c r="I187" s="2">
        <f>'Data ALL'!$F$220/'Data ALL'!$N$220*100</f>
        <v>30.002523340903359</v>
      </c>
      <c r="J187" s="2">
        <f>'Data ALL'!$G$220/'Data ALL'!$N$220*100</f>
        <v>4.63663890991673</v>
      </c>
      <c r="K187" s="2">
        <f t="shared" si="6"/>
        <v>65.63209689629069</v>
      </c>
    </row>
    <row r="188" spans="1:11" x14ac:dyDescent="0.2">
      <c r="A188" s="3">
        <v>2</v>
      </c>
      <c r="B188" s="3">
        <v>3</v>
      </c>
      <c r="C188" s="3" t="str">
        <f>'Data ALL'!$AZ$40</f>
        <v>19e</v>
      </c>
      <c r="D188" s="3" t="str">
        <f>'Data ALL'!$C$40</f>
        <v>Employees</v>
      </c>
      <c r="E188" s="3" t="str">
        <f>'Data ALL'!$AW$40</f>
        <v>High-income</v>
      </c>
      <c r="F188" s="3" t="str">
        <f>'Data ALL'!$B$40</f>
        <v xml:space="preserve"> Brunei Darussalam</v>
      </c>
      <c r="G188" s="3" t="str">
        <f>'Data ALL'!$C$33</f>
        <v>Total</v>
      </c>
      <c r="H188" s="2">
        <f>'Data ALL'!$E$40/'Data ALL'!$N$40*100</f>
        <v>0.36807062168025734</v>
      </c>
      <c r="I188" s="2">
        <f>'Data ALL'!$F$40/'Data ALL'!$N$40*100</f>
        <v>22.827859654372709</v>
      </c>
      <c r="J188" s="2">
        <f>'Data ALL'!$G$40/'Data ALL'!$N$40*100</f>
        <v>4.2203436323283707</v>
      </c>
      <c r="K188" s="2">
        <f t="shared" si="6"/>
        <v>27.416273908381335</v>
      </c>
    </row>
    <row r="189" spans="1:11" x14ac:dyDescent="0.2">
      <c r="A189" s="3">
        <v>2</v>
      </c>
      <c r="B189" s="3">
        <v>3</v>
      </c>
      <c r="C189" s="3" t="str">
        <f>'Data ALL'!$AZ$178</f>
        <v>19e</v>
      </c>
      <c r="D189" s="3" t="str">
        <f>'Data ALL'!$C$178</f>
        <v>Employees</v>
      </c>
      <c r="E189" s="3" t="str">
        <f>'Data ALL'!$AW$178</f>
        <v>High-income</v>
      </c>
      <c r="F189" s="3" t="str">
        <f>'Data ALL'!$B$178</f>
        <v>Nauru</v>
      </c>
      <c r="G189" s="3" t="str">
        <f>'Data ALL'!$C$33</f>
        <v>Total</v>
      </c>
      <c r="H189" s="2">
        <f>'Data ALL'!$E$178/'Data ALL'!$N$178*100</f>
        <v>22.424684159378035</v>
      </c>
      <c r="I189" s="2">
        <f>'Data ALL'!$F$178/'Data ALL'!$N$178*100</f>
        <v>25.097181729834787</v>
      </c>
      <c r="J189" s="2">
        <f>'Data ALL'!$G$178/'Data ALL'!$N$178*100</f>
        <v>0</v>
      </c>
      <c r="K189" s="2">
        <f t="shared" si="6"/>
        <v>47.521865889212819</v>
      </c>
    </row>
    <row r="190" spans="1:11" x14ac:dyDescent="0.2">
      <c r="A190" s="3">
        <v>3</v>
      </c>
      <c r="B190" s="3">
        <v>1</v>
      </c>
      <c r="C190" s="3" t="str">
        <f>'Data ALL'!$AZ$95</f>
        <v>19e</v>
      </c>
      <c r="D190" s="3" t="str">
        <f>'Data ALL'!$C$95</f>
        <v>Employer</v>
      </c>
      <c r="E190" s="3" t="str">
        <f>'Data ALL'!$AW$95</f>
        <v>Lower-middle-income</v>
      </c>
      <c r="F190" s="3" t="str">
        <f>'Data ALL'!$B$95</f>
        <v>Kiribati</v>
      </c>
      <c r="G190" s="3" t="str">
        <f>'Data ALL'!$C$33</f>
        <v>Total</v>
      </c>
      <c r="H190" s="2">
        <f>'Data ALL'!$E$95/'Data ALL'!$N$95*100</f>
        <v>21.205821205821206</v>
      </c>
      <c r="I190" s="2">
        <f>'Data ALL'!$F$95/'Data ALL'!$N$95*100</f>
        <v>0</v>
      </c>
      <c r="J190" s="2">
        <f>'Data ALL'!$G$95/'Data ALL'!$N$95*100</f>
        <v>25.155925155925157</v>
      </c>
      <c r="K190" s="2">
        <f t="shared" si="6"/>
        <v>46.361746361746363</v>
      </c>
    </row>
    <row r="191" spans="1:11" x14ac:dyDescent="0.2">
      <c r="A191" s="3">
        <v>3</v>
      </c>
      <c r="B191" s="3">
        <v>1</v>
      </c>
      <c r="C191" s="3" t="str">
        <f>'Data ALL'!$AZ$167</f>
        <v>19e</v>
      </c>
      <c r="D191" s="3" t="str">
        <f>'Data ALL'!$C$167</f>
        <v>Employer</v>
      </c>
      <c r="E191" s="3" t="str">
        <f>'Data ALL'!$AW$167</f>
        <v>Lower-middle-income</v>
      </c>
      <c r="F191" s="3" t="str">
        <f>'Data ALL'!$B$167</f>
        <v>Nepal</v>
      </c>
      <c r="G191" s="3" t="str">
        <f>'Data ALL'!$C$33</f>
        <v>Total</v>
      </c>
      <c r="H191" s="2">
        <f>'Data ALL'!$E$167/'Data ALL'!$N$167*100</f>
        <v>46.300539265197656</v>
      </c>
      <c r="I191" s="2">
        <f>'Data ALL'!$F$167/'Data ALL'!$N$167*100</f>
        <v>0</v>
      </c>
      <c r="J191" s="2">
        <f>'Data ALL'!$G$167/'Data ALL'!$N$167*100</f>
        <v>0.27811560031902427</v>
      </c>
      <c r="K191" s="2">
        <f t="shared" si="6"/>
        <v>46.578654865516683</v>
      </c>
    </row>
    <row r="192" spans="1:11" x14ac:dyDescent="0.2">
      <c r="A192" s="3">
        <v>3</v>
      </c>
      <c r="B192" s="3">
        <v>1</v>
      </c>
      <c r="C192" s="3" t="str">
        <f>'Data ALL'!$AZ$155</f>
        <v>19e</v>
      </c>
      <c r="D192" s="3" t="str">
        <f>'Data ALL'!$C$155</f>
        <v>Employer</v>
      </c>
      <c r="E192" s="3" t="str">
        <f>'Data ALL'!$AW$155</f>
        <v>Lower-middle-income</v>
      </c>
      <c r="F192" s="3" t="str">
        <f>'Data ALL'!$B$155</f>
        <v>Myanmar</v>
      </c>
      <c r="G192" s="3" t="str">
        <f>'Data ALL'!$C$33</f>
        <v>Total</v>
      </c>
      <c r="H192" s="2">
        <f>'Data ALL'!$E$155/'Data ALL'!$N$155*100</f>
        <v>51.69448851061432</v>
      </c>
      <c r="I192" s="2">
        <f>'Data ALL'!$F$155/'Data ALL'!$N$155*100</f>
        <v>0</v>
      </c>
      <c r="J192" s="2">
        <f>'Data ALL'!$G$155/'Data ALL'!$N$155*100</f>
        <v>0.40892036220924399</v>
      </c>
      <c r="K192" s="2">
        <f t="shared" si="6"/>
        <v>52.103408872823564</v>
      </c>
    </row>
    <row r="193" spans="1:11" x14ac:dyDescent="0.2">
      <c r="A193" s="3">
        <v>3</v>
      </c>
      <c r="B193" s="3">
        <v>1</v>
      </c>
      <c r="C193" s="3" t="str">
        <f>'Data ALL'!$AZ$23</f>
        <v>19e</v>
      </c>
      <c r="D193" s="3" t="str">
        <f>'Data ALL'!$C$23</f>
        <v>Employer</v>
      </c>
      <c r="E193" s="3" t="str">
        <f>'Data ALL'!$AW$23</f>
        <v>Low-income</v>
      </c>
      <c r="F193" s="3" t="str">
        <f>'Data ALL'!$B$23</f>
        <v>Afghanistan</v>
      </c>
      <c r="G193" s="3" t="str">
        <f>'Data ALL'!$C$33</f>
        <v>Total</v>
      </c>
      <c r="H193" s="2">
        <f>'Data ALL'!$E$23/'Data ALL'!$N$23*100</f>
        <v>56.26023990244898</v>
      </c>
      <c r="I193" s="2">
        <f>'Data ALL'!$F$23/'Data ALL'!$N$23*100</f>
        <v>0</v>
      </c>
      <c r="J193" s="2">
        <f>'Data ALL'!$G$23/'Data ALL'!$N$23*100</f>
        <v>2.0748392503182762</v>
      </c>
      <c r="K193" s="2">
        <f t="shared" si="6"/>
        <v>58.335079152767257</v>
      </c>
    </row>
    <row r="194" spans="1:11" x14ac:dyDescent="0.2">
      <c r="A194" s="3">
        <v>3</v>
      </c>
      <c r="B194" s="3">
        <v>1</v>
      </c>
      <c r="C194" s="3" t="str">
        <f>'Data ALL'!$AZ$245</f>
        <v>19e</v>
      </c>
      <c r="D194" s="3" t="str">
        <f>'Data ALL'!$C$245</f>
        <v>Employer</v>
      </c>
      <c r="E194" s="3" t="str">
        <f>'Data ALL'!$AW$245</f>
        <v>Lower-middle-income</v>
      </c>
      <c r="F194" s="3" t="str">
        <f>'Data ALL'!$B$245</f>
        <v>Viet Nam</v>
      </c>
      <c r="G194" s="3" t="str">
        <f>'Data ALL'!$C$33</f>
        <v>Total</v>
      </c>
      <c r="H194" s="2">
        <f>'Data ALL'!$E$245/'Data ALL'!$N$245*100</f>
        <v>62.385401008667799</v>
      </c>
      <c r="I194" s="2">
        <f>'Data ALL'!$F$245/'Data ALL'!$N$245*100</f>
        <v>0</v>
      </c>
      <c r="J194" s="2">
        <f>'Data ALL'!$G$245/'Data ALL'!$N$245*100</f>
        <v>3.839868133308983E-3</v>
      </c>
      <c r="K194" s="2">
        <f t="shared" si="6"/>
        <v>62.389240876801111</v>
      </c>
    </row>
    <row r="195" spans="1:11" x14ac:dyDescent="0.2">
      <c r="A195" s="3">
        <v>3</v>
      </c>
      <c r="B195" s="3">
        <v>1</v>
      </c>
      <c r="C195" s="3" t="str">
        <f>'Data ALL'!$AZ$209</f>
        <v>19e</v>
      </c>
      <c r="D195" s="3" t="str">
        <f>'Data ALL'!$C$209</f>
        <v>Employer</v>
      </c>
      <c r="E195" s="3" t="str">
        <f>'Data ALL'!$AW$209</f>
        <v>Lower-middle-income</v>
      </c>
      <c r="F195" s="3" t="str">
        <f>'Data ALL'!$B$209</f>
        <v>Timor Leste</v>
      </c>
      <c r="G195" s="3" t="str">
        <f>'Data ALL'!$C$33</f>
        <v>Total</v>
      </c>
      <c r="H195" s="2">
        <f>'Data ALL'!$E$209/'Data ALL'!$N$209*100</f>
        <v>32.505910165484636</v>
      </c>
      <c r="I195" s="2">
        <f>'Data ALL'!$F$209/'Data ALL'!$N$209*100</f>
        <v>0</v>
      </c>
      <c r="J195" s="2">
        <f>'Data ALL'!$G$209/'Data ALL'!$N$209*100</f>
        <v>30.693459416863671</v>
      </c>
      <c r="K195" s="2">
        <f t="shared" si="6"/>
        <v>63.199369582348311</v>
      </c>
    </row>
    <row r="196" spans="1:11" x14ac:dyDescent="0.2">
      <c r="A196" s="3">
        <v>3</v>
      </c>
      <c r="B196" s="3">
        <v>1</v>
      </c>
      <c r="C196" s="3" t="str">
        <f>'Data ALL'!$AZ$107</f>
        <v>19e</v>
      </c>
      <c r="D196" s="3" t="str">
        <f>'Data ALL'!$C$107</f>
        <v>Employer</v>
      </c>
      <c r="E196" s="3" t="str">
        <f>'Data ALL'!$AW$107</f>
        <v>Lower-middle-income</v>
      </c>
      <c r="F196" s="3" t="str">
        <f>'Data ALL'!$B$107</f>
        <v>Lao PDR</v>
      </c>
      <c r="G196" s="3" t="str">
        <f>'Data ALL'!$C$33</f>
        <v>Total</v>
      </c>
      <c r="H196" s="2">
        <f>'Data ALL'!$E$107/'Data ALL'!$N$107*100</f>
        <v>39.15995975855131</v>
      </c>
      <c r="I196" s="2">
        <f>'Data ALL'!$F$107/'Data ALL'!$N$107*100</f>
        <v>0</v>
      </c>
      <c r="J196" s="2">
        <f>'Data ALL'!$G$107/'Data ALL'!$N$107*100</f>
        <v>27.807469818913482</v>
      </c>
      <c r="K196" s="2">
        <f t="shared" si="6"/>
        <v>66.967429577464799</v>
      </c>
    </row>
    <row r="197" spans="1:11" x14ac:dyDescent="0.2">
      <c r="A197" s="3">
        <v>3</v>
      </c>
      <c r="B197" s="3">
        <v>1</v>
      </c>
      <c r="C197" s="3" t="str">
        <f>'Data ALL'!$AZ$257</f>
        <v>19e</v>
      </c>
      <c r="D197" s="3" t="str">
        <f>'Data ALL'!$C$257</f>
        <v>Employer</v>
      </c>
      <c r="E197" s="3" t="str">
        <f>'Data ALL'!$AW$257</f>
        <v>Lower-middle-income</v>
      </c>
      <c r="F197" s="3" t="str">
        <f>'Data ALL'!$B$257</f>
        <v>Vanuatu</v>
      </c>
      <c r="G197" s="3" t="str">
        <f>'Data ALL'!$C$33</f>
        <v>Total</v>
      </c>
      <c r="H197" s="2">
        <f>'Data ALL'!$E$257/'Data ALL'!$N$257*100</f>
        <v>62.070343725019981</v>
      </c>
      <c r="I197" s="2">
        <f>'Data ALL'!$F$257/'Data ALL'!$N$257*100</f>
        <v>0</v>
      </c>
      <c r="J197" s="2">
        <f>'Data ALL'!$G$257/'Data ALL'!$N$257*100</f>
        <v>7.4740207833733017</v>
      </c>
      <c r="K197" s="2">
        <f t="shared" si="6"/>
        <v>69.544364508393286</v>
      </c>
    </row>
    <row r="198" spans="1:11" x14ac:dyDescent="0.2">
      <c r="A198" s="3">
        <v>3</v>
      </c>
      <c r="B198" s="3">
        <v>1</v>
      </c>
      <c r="C198" s="3" t="str">
        <f>'Data ALL'!$AZ$53</f>
        <v>19e</v>
      </c>
      <c r="D198" s="3" t="str">
        <f>'Data ALL'!$C$53</f>
        <v>Employer</v>
      </c>
      <c r="E198" s="3" t="str">
        <f>'Data ALL'!$AW$53</f>
        <v>Lower-middle-income</v>
      </c>
      <c r="F198" s="3" t="str">
        <f>'Data ALL'!$B$53</f>
        <v xml:space="preserve"> Cambodia</v>
      </c>
      <c r="G198" s="3" t="str">
        <f>'Data ALL'!$C$33</f>
        <v>Total</v>
      </c>
      <c r="H198" s="2">
        <f>'Data ALL'!$E$53/'Data ALL'!$N$53*100</f>
        <v>84.261359424801725</v>
      </c>
      <c r="I198" s="2">
        <f>'Data ALL'!$F$53/'Data ALL'!$N$53*100</f>
        <v>0</v>
      </c>
      <c r="J198" s="2">
        <f>'Data ALL'!$G$53/'Data ALL'!$N$53*100</f>
        <v>1.0529241716700022</v>
      </c>
      <c r="K198" s="2">
        <f t="shared" si="6"/>
        <v>85.314283596471725</v>
      </c>
    </row>
    <row r="199" spans="1:11" x14ac:dyDescent="0.2">
      <c r="A199" s="3">
        <v>3</v>
      </c>
      <c r="B199" s="3">
        <v>2</v>
      </c>
      <c r="C199" s="3" t="str">
        <f>'Data ALL'!$AZ$131</f>
        <v>19e</v>
      </c>
      <c r="D199" s="3" t="str">
        <f>'Data ALL'!$C$131</f>
        <v>Employer</v>
      </c>
      <c r="E199" s="3" t="str">
        <f>'Data ALL'!$AW$131</f>
        <v>Upper-middle-income</v>
      </c>
      <c r="F199" s="3" t="str">
        <f>'Data ALL'!$B$131</f>
        <v>Marshall Islands</v>
      </c>
      <c r="G199" s="3" t="str">
        <f>'Data ALL'!$C$33</f>
        <v>Total</v>
      </c>
      <c r="H199" s="2">
        <f>'Data ALL'!$E$131/'Data ALL'!$N$131*100</f>
        <v>0</v>
      </c>
      <c r="I199" s="2">
        <f>'Data ALL'!$F$131/'Data ALL'!$N$131*100</f>
        <v>0</v>
      </c>
      <c r="J199" s="2">
        <f>'Data ALL'!$G$131/'Data ALL'!$N$131*100</f>
        <v>0</v>
      </c>
      <c r="K199" s="2">
        <f t="shared" si="6"/>
        <v>0</v>
      </c>
    </row>
    <row r="200" spans="1:11" x14ac:dyDescent="0.2">
      <c r="A200" s="3">
        <v>3</v>
      </c>
      <c r="B200" s="3">
        <v>2</v>
      </c>
      <c r="C200" s="3" t="str">
        <f>'Data ALL'!$AZ$233</f>
        <v>19e</v>
      </c>
      <c r="D200" s="3" t="str">
        <f>'Data ALL'!$C$233</f>
        <v>Employer</v>
      </c>
      <c r="E200" s="3" t="str">
        <f>'Data ALL'!$AW$233</f>
        <v>Upper-middle-income</v>
      </c>
      <c r="F200" s="3" t="str">
        <f>'Data ALL'!$B$233</f>
        <v>Tuvalu</v>
      </c>
      <c r="G200" s="3" t="str">
        <f>'Data ALL'!$C$33</f>
        <v>Total</v>
      </c>
      <c r="H200" s="2">
        <f>'Data ALL'!$E$233/'Data ALL'!$N$233*100</f>
        <v>13.636363636363635</v>
      </c>
      <c r="I200" s="2">
        <f>'Data ALL'!$F$233/'Data ALL'!$N$233*100</f>
        <v>0</v>
      </c>
      <c r="J200" s="2">
        <f>'Data ALL'!$G$233/'Data ALL'!$N$233*100</f>
        <v>0</v>
      </c>
      <c r="K200" s="2">
        <f t="shared" si="6"/>
        <v>13.636363636363635</v>
      </c>
    </row>
    <row r="201" spans="1:11" x14ac:dyDescent="0.2">
      <c r="A201" s="3">
        <v>3</v>
      </c>
      <c r="B201" s="3">
        <v>2</v>
      </c>
      <c r="C201" s="3" t="str">
        <f>'Data ALL'!$AZ$143</f>
        <v>19e</v>
      </c>
      <c r="D201" s="3" t="str">
        <f>'Data ALL'!$C$143</f>
        <v>Employer</v>
      </c>
      <c r="E201" s="3" t="str">
        <f>'Data ALL'!$AW$143</f>
        <v>Upper-middle-income</v>
      </c>
      <c r="F201" s="3" t="str">
        <f>'Data ALL'!$B$143</f>
        <v>Mongolia</v>
      </c>
      <c r="G201" s="3" t="str">
        <f>'Data ALL'!$C$33</f>
        <v>Total</v>
      </c>
      <c r="H201" s="2">
        <f>'Data ALL'!$E$143/'Data ALL'!$N$143*100</f>
        <v>28.117621807254778</v>
      </c>
      <c r="I201" s="2">
        <f>'Data ALL'!$F$143/'Data ALL'!$N$143*100</f>
        <v>0</v>
      </c>
      <c r="J201" s="2">
        <f>'Data ALL'!$G$143/'Data ALL'!$N$143*100</f>
        <v>1.0061171925305861</v>
      </c>
      <c r="K201" s="2">
        <f t="shared" si="6"/>
        <v>29.123738999785363</v>
      </c>
    </row>
    <row r="202" spans="1:11" x14ac:dyDescent="0.2">
      <c r="A202" s="3">
        <v>3</v>
      </c>
      <c r="B202" s="3">
        <v>2</v>
      </c>
      <c r="C202" s="3" t="str">
        <f>'Data ALL'!$AZ$269</f>
        <v>19e</v>
      </c>
      <c r="D202" s="3" t="str">
        <f>'Data ALL'!$C$269</f>
        <v>Employer</v>
      </c>
      <c r="E202" s="3" t="str">
        <f>'Data ALL'!$AW$269</f>
        <v>Upper-middle-income</v>
      </c>
      <c r="F202" s="3" t="str">
        <f>'Data ALL'!$B$269</f>
        <v>Wallis &amp; Futuma</v>
      </c>
      <c r="G202" s="3" t="str">
        <f>'Data ALL'!$C$33</f>
        <v>Total</v>
      </c>
      <c r="H202" s="2">
        <f>'Data ALL'!$E$269/'Data ALL'!$N$269*100</f>
        <v>29.357798165137616</v>
      </c>
      <c r="I202" s="2">
        <f>'Data ALL'!$F$269/'Data ALL'!$N$269*100</f>
        <v>0</v>
      </c>
      <c r="J202" s="2">
        <f>'Data ALL'!$G$269/'Data ALL'!$N$269*100</f>
        <v>0</v>
      </c>
      <c r="K202" s="2">
        <f t="shared" si="6"/>
        <v>29.357798165137616</v>
      </c>
    </row>
    <row r="203" spans="1:11" x14ac:dyDescent="0.2">
      <c r="A203" s="3">
        <v>3</v>
      </c>
      <c r="B203" s="3">
        <v>2</v>
      </c>
      <c r="C203" s="3" t="str">
        <f>'Data ALL'!$AZ$65</f>
        <v>19e</v>
      </c>
      <c r="D203" s="3" t="str">
        <f>'Data ALL'!$C$65</f>
        <v>Employer</v>
      </c>
      <c r="E203" s="3" t="str">
        <f>'Data ALL'!$AW$65</f>
        <v>Upper-middle-income</v>
      </c>
      <c r="F203" s="3" t="str">
        <f>'Data ALL'!$B$65</f>
        <v>Cook Islands</v>
      </c>
      <c r="G203" s="3" t="str">
        <f>'Data ALL'!$C$33</f>
        <v>Total</v>
      </c>
      <c r="H203" s="2">
        <f>'Data ALL'!$E$65/'Data ALL'!$N$65*100</f>
        <v>70.588235294117652</v>
      </c>
      <c r="I203" s="2">
        <f>'Data ALL'!$F$65/'Data ALL'!$N$65*100</f>
        <v>0</v>
      </c>
      <c r="J203" s="2">
        <f>'Data ALL'!$G$65/'Data ALL'!$N$65*100</f>
        <v>0</v>
      </c>
      <c r="K203" s="2">
        <f t="shared" si="6"/>
        <v>70.588235294117652</v>
      </c>
    </row>
    <row r="204" spans="1:11" x14ac:dyDescent="0.2">
      <c r="A204" s="3">
        <v>3</v>
      </c>
      <c r="B204" s="3">
        <v>2</v>
      </c>
      <c r="C204" s="3" t="str">
        <f>'Data ALL'!$AZ$221</f>
        <v>19e</v>
      </c>
      <c r="D204" s="3" t="str">
        <f>'Data ALL'!$C$221</f>
        <v>Employer</v>
      </c>
      <c r="E204" s="3" t="str">
        <f>'Data ALL'!$AW$221</f>
        <v>Upper-middle-income</v>
      </c>
      <c r="F204" s="3" t="str">
        <f>'Data ALL'!$B$221</f>
        <v>Tonga</v>
      </c>
      <c r="G204" s="3" t="str">
        <f>'Data ALL'!$C$33</f>
        <v>Total</v>
      </c>
      <c r="H204" s="2">
        <f>'Data ALL'!$E$221/'Data ALL'!$N$221*100</f>
        <v>62.69558056546802</v>
      </c>
      <c r="I204" s="2">
        <f>'Data ALL'!$F$221/'Data ALL'!$N$221*100</f>
        <v>0</v>
      </c>
      <c r="J204" s="2">
        <f>'Data ALL'!$G$221/'Data ALL'!$N$221*100</f>
        <v>27.724402964589622</v>
      </c>
      <c r="K204" s="2">
        <f t="shared" si="6"/>
        <v>90.419983530057635</v>
      </c>
    </row>
    <row r="205" spans="1:11" x14ac:dyDescent="0.2">
      <c r="A205" s="3">
        <v>3</v>
      </c>
      <c r="B205" s="3">
        <v>2</v>
      </c>
      <c r="C205" s="3" t="str">
        <f>'Data ALL'!$AZ$119</f>
        <v>19e</v>
      </c>
      <c r="D205" s="3" t="str">
        <f>'Data ALL'!$C$119</f>
        <v>Employer</v>
      </c>
      <c r="E205" s="3" t="str">
        <f>'Data ALL'!$AW$119</f>
        <v>Upper-middle-income</v>
      </c>
      <c r="F205" s="3" t="str">
        <f>'Data ALL'!$B$119</f>
        <v>Maldives</v>
      </c>
      <c r="G205" s="3" t="str">
        <f>'Data ALL'!$C$33</f>
        <v>Total</v>
      </c>
      <c r="H205" s="2">
        <f>'Data ALL'!$E$119/'Data ALL'!$N$119*100</f>
        <v>100</v>
      </c>
      <c r="I205" s="2">
        <f>'Data ALL'!$F$119/'Data ALL'!$N$119*100</f>
        <v>0</v>
      </c>
      <c r="J205" s="2">
        <f>'Data ALL'!$G$119/'Data ALL'!$N$119*100</f>
        <v>0</v>
      </c>
      <c r="K205" s="2">
        <f t="shared" si="6"/>
        <v>100</v>
      </c>
    </row>
    <row r="206" spans="1:11" x14ac:dyDescent="0.2">
      <c r="A206" s="3">
        <v>3</v>
      </c>
      <c r="B206" s="3">
        <v>3</v>
      </c>
      <c r="C206" s="3" t="str">
        <f>'Data ALL'!$AZ$41</f>
        <v>19e</v>
      </c>
      <c r="D206" s="3" t="str">
        <f>'Data ALL'!$C$41</f>
        <v>Employer</v>
      </c>
      <c r="E206" s="3" t="str">
        <f>'Data ALL'!$AW$41</f>
        <v>High-income</v>
      </c>
      <c r="F206" s="3" t="str">
        <f>'Data ALL'!$B$41</f>
        <v xml:space="preserve"> Brunei Darussalam</v>
      </c>
      <c r="G206" s="3" t="str">
        <f>'Data ALL'!$C$33</f>
        <v>Total</v>
      </c>
      <c r="H206" s="2">
        <f>'Data ALL'!$E$41/'Data ALL'!$N$41*100</f>
        <v>9.5718300545544714</v>
      </c>
      <c r="I206" s="2">
        <f>'Data ALL'!$F$41/'Data ALL'!$N$41*100</f>
        <v>0</v>
      </c>
      <c r="J206" s="2">
        <f>'Data ALL'!$G$41/'Data ALL'!$N$41*100</f>
        <v>0</v>
      </c>
      <c r="K206" s="2">
        <f t="shared" si="6"/>
        <v>9.5718300545544714</v>
      </c>
    </row>
    <row r="207" spans="1:11" x14ac:dyDescent="0.2">
      <c r="A207" s="3">
        <v>3</v>
      </c>
      <c r="B207" s="3">
        <v>3</v>
      </c>
      <c r="C207" s="3" t="str">
        <f>'Data ALL'!$AZ$179</f>
        <v>19e</v>
      </c>
      <c r="D207" s="3" t="str">
        <f>'Data ALL'!$C$179</f>
        <v>Employer</v>
      </c>
      <c r="E207" s="3" t="str">
        <f>'Data ALL'!$AW$179</f>
        <v>High-income</v>
      </c>
      <c r="F207" s="3" t="str">
        <f>'Data ALL'!$B$179</f>
        <v>Nauru</v>
      </c>
      <c r="G207" s="3" t="str">
        <f>'Data ALL'!$C$33</f>
        <v>Total</v>
      </c>
      <c r="H207" s="2">
        <f>'Data ALL'!$E$179/'Data ALL'!$N$179*100</f>
        <v>15.267175572519085</v>
      </c>
      <c r="I207" s="2">
        <f>'Data ALL'!$F$179/'Data ALL'!$N$179*100</f>
        <v>0</v>
      </c>
      <c r="J207" s="2">
        <f>'Data ALL'!$G$179/'Data ALL'!$N$179*100</f>
        <v>0.76335877862595414</v>
      </c>
      <c r="K207" s="2">
        <f t="shared" si="6"/>
        <v>16.03053435114504</v>
      </c>
    </row>
    <row r="208" spans="1:11" x14ac:dyDescent="0.2">
      <c r="A208" s="3">
        <v>4</v>
      </c>
      <c r="B208" s="3">
        <v>1</v>
      </c>
      <c r="C208" s="3" t="str">
        <f>'Data ALL'!$AZ$156</f>
        <v>19e</v>
      </c>
      <c r="D208" s="3" t="str">
        <f>'Data ALL'!$C$156</f>
        <v>Own-account workers</v>
      </c>
      <c r="E208" s="3" t="str">
        <f>'Data ALL'!$AW$156</f>
        <v>Lower-middle-income</v>
      </c>
      <c r="F208" s="3" t="str">
        <f>'Data ALL'!$B$156</f>
        <v>Myanmar</v>
      </c>
      <c r="G208" s="3" t="str">
        <f>'Data ALL'!$C$33</f>
        <v>Total</v>
      </c>
      <c r="H208" s="2">
        <f>'Data ALL'!$E$156/'Data ALL'!$N$156*100</f>
        <v>69.520735948977219</v>
      </c>
      <c r="I208" s="2">
        <f>'Data ALL'!$F$156/'Data ALL'!$N$156*100</f>
        <v>0</v>
      </c>
      <c r="J208" s="2">
        <f>'Data ALL'!$G$156/'Data ALL'!$N$156*100</f>
        <v>1.07481816753627</v>
      </c>
      <c r="K208" s="2">
        <f t="shared" si="6"/>
        <v>70.595554116513483</v>
      </c>
    </row>
    <row r="209" spans="1:11" x14ac:dyDescent="0.2">
      <c r="A209" s="3">
        <v>4</v>
      </c>
      <c r="B209" s="3">
        <v>1</v>
      </c>
      <c r="C209" s="3" t="str">
        <f>'Data ALL'!$AZ$168</f>
        <v>19e</v>
      </c>
      <c r="D209" s="3" t="str">
        <f>'Data ALL'!$C$168</f>
        <v>Own-account workers</v>
      </c>
      <c r="E209" s="3" t="str">
        <f>'Data ALL'!$AW$168</f>
        <v>Lower-middle-income</v>
      </c>
      <c r="F209" s="3" t="str">
        <f>'Data ALL'!$B$168</f>
        <v>Nepal</v>
      </c>
      <c r="G209" s="3" t="str">
        <f>'Data ALL'!$C$33</f>
        <v>Total</v>
      </c>
      <c r="H209" s="2">
        <f>'Data ALL'!$E$168/'Data ALL'!$N$168*100</f>
        <v>72.254063647956755</v>
      </c>
      <c r="I209" s="2">
        <f>'Data ALL'!$F$168/'Data ALL'!$N$168*100</f>
        <v>0.26646871847579895</v>
      </c>
      <c r="J209" s="2">
        <f>'Data ALL'!$G$168/'Data ALL'!$N$168*100</f>
        <v>0.50944298521098608</v>
      </c>
      <c r="K209" s="2">
        <f t="shared" si="6"/>
        <v>73.029975351643529</v>
      </c>
    </row>
    <row r="210" spans="1:11" x14ac:dyDescent="0.2">
      <c r="A210" s="3">
        <v>4</v>
      </c>
      <c r="B210" s="3">
        <v>1</v>
      </c>
      <c r="C210" s="3" t="str">
        <f>'Data ALL'!$AZ$24</f>
        <v>19e</v>
      </c>
      <c r="D210" s="3" t="str">
        <f>'Data ALL'!$C$24</f>
        <v>Own-account workers</v>
      </c>
      <c r="E210" s="3" t="str">
        <f>'Data ALL'!$AW$24</f>
        <v>Low-income</v>
      </c>
      <c r="F210" s="3" t="str">
        <f>'Data ALL'!$B$24</f>
        <v>Afghanistan</v>
      </c>
      <c r="G210" s="3" t="str">
        <f>'Data ALL'!$C$33</f>
        <v>Total</v>
      </c>
      <c r="H210" s="2">
        <f>'Data ALL'!$E$24/'Data ALL'!$N$24*100</f>
        <v>76.461453088735055</v>
      </c>
      <c r="I210" s="2">
        <f>'Data ALL'!$F$24/'Data ALL'!$N$24*100</f>
        <v>0</v>
      </c>
      <c r="J210" s="2">
        <f>'Data ALL'!$G$24/'Data ALL'!$N$24*100</f>
        <v>7.9665506863630648</v>
      </c>
      <c r="K210" s="2">
        <f t="shared" si="6"/>
        <v>84.428003775098119</v>
      </c>
    </row>
    <row r="211" spans="1:11" x14ac:dyDescent="0.2">
      <c r="A211" s="3">
        <v>4</v>
      </c>
      <c r="B211" s="3">
        <v>1</v>
      </c>
      <c r="C211" s="3" t="str">
        <f>'Data ALL'!$AZ$96</f>
        <v>19e</v>
      </c>
      <c r="D211" s="3" t="str">
        <f>'Data ALL'!$C$96</f>
        <v>Own-account workers</v>
      </c>
      <c r="E211" s="3" t="str">
        <f>'Data ALL'!$AW$96</f>
        <v>Lower-middle-income</v>
      </c>
      <c r="F211" s="3" t="str">
        <f>'Data ALL'!$B$96</f>
        <v>Kiribati</v>
      </c>
      <c r="G211" s="3" t="str">
        <f>'Data ALL'!$C$33</f>
        <v>Total</v>
      </c>
      <c r="H211" s="2">
        <f>'Data ALL'!$E$96/'Data ALL'!$N$96*100</f>
        <v>30.178394449950446</v>
      </c>
      <c r="I211" s="2">
        <f>'Data ALL'!$F$96/'Data ALL'!$N$96*100</f>
        <v>5.1866534522629664</v>
      </c>
      <c r="J211" s="2">
        <f>'Data ALL'!$G$96/'Data ALL'!$N$96*100</f>
        <v>49.256689791873143</v>
      </c>
      <c r="K211" s="2">
        <f t="shared" si="6"/>
        <v>84.621737694086562</v>
      </c>
    </row>
    <row r="212" spans="1:11" x14ac:dyDescent="0.2">
      <c r="A212" s="3">
        <v>4</v>
      </c>
      <c r="B212" s="3">
        <v>1</v>
      </c>
      <c r="C212" s="3" t="str">
        <f>'Data ALL'!$AZ$246</f>
        <v>19e</v>
      </c>
      <c r="D212" s="3" t="str">
        <f>'Data ALL'!$C$246</f>
        <v>Own-account workers</v>
      </c>
      <c r="E212" s="3" t="str">
        <f>'Data ALL'!$AW$246</f>
        <v>Lower-middle-income</v>
      </c>
      <c r="F212" s="3" t="str">
        <f>'Data ALL'!$B$246</f>
        <v>Viet Nam</v>
      </c>
      <c r="G212" s="3" t="str">
        <f>'Data ALL'!$C$33</f>
        <v>Total</v>
      </c>
      <c r="H212" s="2">
        <f>'Data ALL'!$E$246/'Data ALL'!$N$246*100</f>
        <v>90.001035976386376</v>
      </c>
      <c r="I212" s="2">
        <f>'Data ALL'!$F$246/'Data ALL'!$N$246*100</f>
        <v>0</v>
      </c>
      <c r="J212" s="2">
        <f>'Data ALL'!$G$246/'Data ALL'!$N$246*100</f>
        <v>0.39148159219483764</v>
      </c>
      <c r="K212" s="2">
        <f t="shared" si="6"/>
        <v>90.392517568581212</v>
      </c>
    </row>
    <row r="213" spans="1:11" x14ac:dyDescent="0.2">
      <c r="A213" s="3">
        <v>4</v>
      </c>
      <c r="B213" s="3">
        <v>1</v>
      </c>
      <c r="C213" s="3" t="str">
        <f>'Data ALL'!$AZ$210</f>
        <v>19e</v>
      </c>
      <c r="D213" s="3" t="str">
        <f>'Data ALL'!$C$210</f>
        <v>Own-account workers</v>
      </c>
      <c r="E213" s="3" t="str">
        <f>'Data ALL'!$AW$210</f>
        <v>Lower-middle-income</v>
      </c>
      <c r="F213" s="3" t="str">
        <f>'Data ALL'!$B$210</f>
        <v>Timor Leste</v>
      </c>
      <c r="G213" s="3" t="str">
        <f>'Data ALL'!$C$33</f>
        <v>Total</v>
      </c>
      <c r="H213" s="2">
        <f>'Data ALL'!$E$210/'Data ALL'!$N$210*100</f>
        <v>64.444632025757599</v>
      </c>
      <c r="I213" s="2">
        <f>'Data ALL'!$F$210/'Data ALL'!$N$210*100</f>
        <v>0</v>
      </c>
      <c r="J213" s="2">
        <f>'Data ALL'!$G$210/'Data ALL'!$N$210*100</f>
        <v>28.664970395649185</v>
      </c>
      <c r="K213" s="2">
        <f t="shared" si="6"/>
        <v>93.109602421406777</v>
      </c>
    </row>
    <row r="214" spans="1:11" x14ac:dyDescent="0.2">
      <c r="A214" s="3">
        <v>4</v>
      </c>
      <c r="B214" s="3">
        <v>1</v>
      </c>
      <c r="C214" s="3" t="str">
        <f>'Data ALL'!$AZ$108</f>
        <v>19e</v>
      </c>
      <c r="D214" s="3" t="str">
        <f>'Data ALL'!$C$108</f>
        <v>Own-account workers</v>
      </c>
      <c r="E214" s="3" t="str">
        <f>'Data ALL'!$AW$108</f>
        <v>Lower-middle-income</v>
      </c>
      <c r="F214" s="3" t="str">
        <f>'Data ALL'!$B$108</f>
        <v>Lao PDR</v>
      </c>
      <c r="G214" s="3" t="str">
        <f>'Data ALL'!$C$33</f>
        <v>Total</v>
      </c>
      <c r="H214" s="2">
        <f>'Data ALL'!$E$108/'Data ALL'!$N$108*100</f>
        <v>35.606958284555859</v>
      </c>
      <c r="I214" s="2">
        <f>'Data ALL'!$F$108/'Data ALL'!$N$108*100</f>
        <v>0</v>
      </c>
      <c r="J214" s="2">
        <f>'Data ALL'!$G$108/'Data ALL'!$N$108*100</f>
        <v>60.037570548877405</v>
      </c>
      <c r="K214" s="2">
        <f t="shared" si="6"/>
        <v>95.64452883343327</v>
      </c>
    </row>
    <row r="215" spans="1:11" x14ac:dyDescent="0.2">
      <c r="A215" s="3">
        <v>4</v>
      </c>
      <c r="B215" s="3">
        <v>1</v>
      </c>
      <c r="C215" s="3" t="str">
        <f>'Data ALL'!$AZ$54</f>
        <v>19e</v>
      </c>
      <c r="D215" s="3" t="str">
        <f>'Data ALL'!$C$54</f>
        <v>Own-account workers</v>
      </c>
      <c r="E215" s="3" t="str">
        <f>'Data ALL'!$AW$54</f>
        <v>Lower-middle-income</v>
      </c>
      <c r="F215" s="3" t="str">
        <f>'Data ALL'!$B$54</f>
        <v xml:space="preserve"> Cambodia</v>
      </c>
      <c r="G215" s="3" t="str">
        <f>'Data ALL'!$C$33</f>
        <v>Total</v>
      </c>
      <c r="H215" s="2">
        <f>'Data ALL'!$E$54/'Data ALL'!$N$54*100</f>
        <v>94.046285577142683</v>
      </c>
      <c r="I215" s="2">
        <f>'Data ALL'!$F$54/'Data ALL'!$N$54*100</f>
        <v>0</v>
      </c>
      <c r="J215" s="2">
        <f>'Data ALL'!$G$54/'Data ALL'!$N$54*100</f>
        <v>1.9691632046424186</v>
      </c>
      <c r="K215" s="2">
        <f t="shared" si="6"/>
        <v>96.015448781785096</v>
      </c>
    </row>
    <row r="216" spans="1:11" x14ac:dyDescent="0.2">
      <c r="A216" s="3">
        <v>4</v>
      </c>
      <c r="B216" s="3">
        <v>1</v>
      </c>
      <c r="C216" s="3" t="str">
        <f>'Data ALL'!$AZ$258</f>
        <v>19e</v>
      </c>
      <c r="D216" s="3" t="str">
        <f>'Data ALL'!$C$258</f>
        <v>Own-account workers</v>
      </c>
      <c r="E216" s="3" t="str">
        <f>'Data ALL'!$AW$258</f>
        <v>Lower-middle-income</v>
      </c>
      <c r="F216" s="3" t="str">
        <f>'Data ALL'!$B$258</f>
        <v>Vanuatu</v>
      </c>
      <c r="G216" s="3" t="str">
        <f>'Data ALL'!$C$33</f>
        <v>Total</v>
      </c>
      <c r="H216" s="2">
        <f>'Data ALL'!$E$258/'Data ALL'!$N$258*100</f>
        <v>89.732586612359682</v>
      </c>
      <c r="I216" s="2">
        <f>'Data ALL'!$F$258/'Data ALL'!$N$258*100</f>
        <v>0.14304070599073873</v>
      </c>
      <c r="J216" s="2">
        <f>'Data ALL'!$G$258/'Data ALL'!$N$258*100</f>
        <v>6.5241108444250493</v>
      </c>
      <c r="K216" s="2">
        <f t="shared" si="6"/>
        <v>96.399738162775478</v>
      </c>
    </row>
    <row r="217" spans="1:11" x14ac:dyDescent="0.2">
      <c r="A217" s="3">
        <v>4</v>
      </c>
      <c r="B217" s="3">
        <v>2</v>
      </c>
      <c r="C217" s="3" t="str">
        <f>'Data ALL'!$AZ$234</f>
        <v>19e</v>
      </c>
      <c r="D217" s="3" t="str">
        <f>'Data ALL'!$C$234</f>
        <v>Own-account workers</v>
      </c>
      <c r="E217" s="3" t="str">
        <f>'Data ALL'!$AW$234</f>
        <v>Upper-middle-income</v>
      </c>
      <c r="F217" s="3" t="str">
        <f>'Data ALL'!$B$234</f>
        <v>Tuvalu</v>
      </c>
      <c r="G217" s="3" t="str">
        <f>'Data ALL'!$C$33</f>
        <v>Total</v>
      </c>
      <c r="H217" s="2">
        <f>'Data ALL'!$E$234/'Data ALL'!$N$234*100</f>
        <v>16.494845360824741</v>
      </c>
      <c r="I217" s="2">
        <f>'Data ALL'!$F$234/'Data ALL'!$N$234*100</f>
        <v>4.1237113402061851</v>
      </c>
      <c r="J217" s="2">
        <f>'Data ALL'!$G$234/'Data ALL'!$N$234*100</f>
        <v>4.1237113402061851</v>
      </c>
      <c r="K217" s="2">
        <f t="shared" si="6"/>
        <v>24.742268041237111</v>
      </c>
    </row>
    <row r="218" spans="1:11" x14ac:dyDescent="0.2">
      <c r="A218" s="3">
        <v>4</v>
      </c>
      <c r="B218" s="3">
        <v>2</v>
      </c>
      <c r="C218" s="3" t="str">
        <f>'Data ALL'!$AZ$66</f>
        <v>19e</v>
      </c>
      <c r="D218" s="3" t="str">
        <f>'Data ALL'!$C$66</f>
        <v>Own-account workers</v>
      </c>
      <c r="E218" s="3" t="str">
        <f>'Data ALL'!$AW$66</f>
        <v>Upper-middle-income</v>
      </c>
      <c r="F218" s="3" t="str">
        <f>'Data ALL'!$B$66</f>
        <v>Cook Islands</v>
      </c>
      <c r="G218" s="3" t="str">
        <f>'Data ALL'!$C$33</f>
        <v>Total</v>
      </c>
      <c r="H218" s="2">
        <f>'Data ALL'!$E$66/'Data ALL'!$N$66*100</f>
        <v>69.122807017543863</v>
      </c>
      <c r="I218" s="2">
        <f>'Data ALL'!$F$66/'Data ALL'!$N$66*100</f>
        <v>0</v>
      </c>
      <c r="J218" s="2">
        <f>'Data ALL'!$G$66/'Data ALL'!$N$66*100</f>
        <v>2.2807017543859649</v>
      </c>
      <c r="K218" s="2">
        <f t="shared" ref="K218:K249" si="7">H218+I218+J218</f>
        <v>71.403508771929822</v>
      </c>
    </row>
    <row r="219" spans="1:11" x14ac:dyDescent="0.2">
      <c r="A219" s="3">
        <v>4</v>
      </c>
      <c r="B219" s="3">
        <v>2</v>
      </c>
      <c r="C219" s="3" t="str">
        <f>'Data ALL'!$AZ$270</f>
        <v>19e</v>
      </c>
      <c r="D219" s="3" t="str">
        <f>'Data ALL'!$C$270</f>
        <v>Own-account workers</v>
      </c>
      <c r="E219" s="3" t="str">
        <f>'Data ALL'!$AW$270</f>
        <v>Upper-middle-income</v>
      </c>
      <c r="F219" s="3" t="str">
        <f>'Data ALL'!$B$270</f>
        <v>Wallis &amp; Futuma</v>
      </c>
      <c r="G219" s="3" t="str">
        <f>'Data ALL'!$C$33</f>
        <v>Total</v>
      </c>
      <c r="H219" s="2">
        <f>'Data ALL'!$E$270/'Data ALL'!$N$270*100</f>
        <v>74.333333333333329</v>
      </c>
      <c r="I219" s="2">
        <f>'Data ALL'!$F$270/'Data ALL'!$N$270*100</f>
        <v>1.3333333333333335</v>
      </c>
      <c r="J219" s="2">
        <f>'Data ALL'!$G$270/'Data ALL'!$N$270*100</f>
        <v>1.3333333333333335</v>
      </c>
      <c r="K219" s="2">
        <f t="shared" si="7"/>
        <v>76.999999999999986</v>
      </c>
    </row>
    <row r="220" spans="1:11" x14ac:dyDescent="0.2">
      <c r="A220" s="3">
        <v>4</v>
      </c>
      <c r="B220" s="3">
        <v>2</v>
      </c>
      <c r="C220" s="3" t="str">
        <f>'Data ALL'!$AZ$120</f>
        <v>19e</v>
      </c>
      <c r="D220" s="3" t="str">
        <f>'Data ALL'!$C$120</f>
        <v>Own-account workers</v>
      </c>
      <c r="E220" s="3" t="str">
        <f>'Data ALL'!$AW$120</f>
        <v>Upper-middle-income</v>
      </c>
      <c r="F220" s="3" t="str">
        <f>'Data ALL'!$B$120</f>
        <v>Maldives</v>
      </c>
      <c r="G220" s="3" t="str">
        <f>'Data ALL'!$C$33</f>
        <v>Total</v>
      </c>
      <c r="H220" s="2">
        <f>'Data ALL'!$E$120/'Data ALL'!$N$120*100</f>
        <v>72.703941866835848</v>
      </c>
      <c r="I220" s="2">
        <f>'Data ALL'!$F$120/'Data ALL'!$N$120*100</f>
        <v>5.9344271749473743</v>
      </c>
      <c r="J220" s="2">
        <f>'Data ALL'!$G$120/'Data ALL'!$N$120*100</f>
        <v>0.80452146832376936</v>
      </c>
      <c r="K220" s="2">
        <f t="shared" si="7"/>
        <v>79.442890510106992</v>
      </c>
    </row>
    <row r="221" spans="1:11" x14ac:dyDescent="0.2">
      <c r="A221" s="3">
        <v>4</v>
      </c>
      <c r="B221" s="3">
        <v>2</v>
      </c>
      <c r="C221" s="3" t="str">
        <f>'Data ALL'!$AZ$144</f>
        <v>19e</v>
      </c>
      <c r="D221" s="3" t="str">
        <f>'Data ALL'!$C$144</f>
        <v>Own-account workers</v>
      </c>
      <c r="E221" s="3" t="str">
        <f>'Data ALL'!$AW$144</f>
        <v>Upper-middle-income</v>
      </c>
      <c r="F221" s="3" t="str">
        <f>'Data ALL'!$B$144</f>
        <v>Mongolia</v>
      </c>
      <c r="G221" s="3" t="str">
        <f>'Data ALL'!$C$33</f>
        <v>Total</v>
      </c>
      <c r="H221" s="2">
        <f>'Data ALL'!$E$144/'Data ALL'!$N$144*100</f>
        <v>80.077084157945137</v>
      </c>
      <c r="I221" s="2">
        <f>'Data ALL'!$F$144/'Data ALL'!$N$144*100</f>
        <v>0</v>
      </c>
      <c r="J221" s="2">
        <f>'Data ALL'!$G$144/'Data ALL'!$N$144*100</f>
        <v>1.6803285032273185</v>
      </c>
      <c r="K221" s="2">
        <f t="shared" si="7"/>
        <v>81.757412661172452</v>
      </c>
    </row>
    <row r="222" spans="1:11" x14ac:dyDescent="0.2">
      <c r="A222" s="3">
        <v>4</v>
      </c>
      <c r="B222" s="3">
        <v>2</v>
      </c>
      <c r="C222" s="3" t="str">
        <f>'Data ALL'!$AZ$132</f>
        <v>19e</v>
      </c>
      <c r="D222" s="3" t="str">
        <f>'Data ALL'!$C$132</f>
        <v>Own-account workers</v>
      </c>
      <c r="E222" s="3" t="str">
        <f>'Data ALL'!$AW$132</f>
        <v>Upper-middle-income</v>
      </c>
      <c r="F222" s="3" t="str">
        <f>'Data ALL'!$B$132</f>
        <v>Marshall Islands</v>
      </c>
      <c r="G222" s="3" t="str">
        <f>'Data ALL'!$C$33</f>
        <v>Total</v>
      </c>
      <c r="H222" s="2">
        <f>'Data ALL'!$E$132/'Data ALL'!$N$132*100</f>
        <v>14.714867617107943</v>
      </c>
      <c r="I222" s="2">
        <f>'Data ALL'!$F$132/'Data ALL'!$N$132*100</f>
        <v>3.4114052953156824</v>
      </c>
      <c r="J222" s="2">
        <f>'Data ALL'!$G$132/'Data ALL'!$N$132*100</f>
        <v>75.610997963340125</v>
      </c>
      <c r="K222" s="2">
        <f t="shared" si="7"/>
        <v>93.737270875763755</v>
      </c>
    </row>
    <row r="223" spans="1:11" x14ac:dyDescent="0.2">
      <c r="A223" s="3">
        <v>4</v>
      </c>
      <c r="B223" s="3">
        <v>2</v>
      </c>
      <c r="C223" s="3" t="str">
        <f>'Data ALL'!$AZ$222</f>
        <v>19e</v>
      </c>
      <c r="D223" s="3" t="str">
        <f>'Data ALL'!$C$222</f>
        <v>Own-account workers</v>
      </c>
      <c r="E223" s="3" t="str">
        <f>'Data ALL'!$AW$222</f>
        <v>Upper-middle-income</v>
      </c>
      <c r="F223" s="3" t="str">
        <f>'Data ALL'!$B$222</f>
        <v>Tonga</v>
      </c>
      <c r="G223" s="3" t="str">
        <f>'Data ALL'!$C$33</f>
        <v>Total</v>
      </c>
      <c r="H223" s="2">
        <f>'Data ALL'!$E$222/'Data ALL'!$N$222*100</f>
        <v>74.287856071964015</v>
      </c>
      <c r="I223" s="2">
        <f>'Data ALL'!$F$222/'Data ALL'!$N$222*100</f>
        <v>0</v>
      </c>
      <c r="J223" s="2">
        <f>'Data ALL'!$G$222/'Data ALL'!$N$222*100</f>
        <v>23.669415292353825</v>
      </c>
      <c r="K223" s="2">
        <f t="shared" si="7"/>
        <v>97.957271364317847</v>
      </c>
    </row>
    <row r="224" spans="1:11" x14ac:dyDescent="0.2">
      <c r="A224" s="3">
        <v>4</v>
      </c>
      <c r="B224" s="3">
        <v>3</v>
      </c>
      <c r="C224" s="3" t="str">
        <f>'Data ALL'!$AZ$42</f>
        <v>19e</v>
      </c>
      <c r="D224" s="3" t="str">
        <f>'Data ALL'!$C$42</f>
        <v>Own-account workers</v>
      </c>
      <c r="E224" s="3" t="str">
        <f>'Data ALL'!$AW$42</f>
        <v>High-income</v>
      </c>
      <c r="F224" s="3" t="str">
        <f>'Data ALL'!$B$42</f>
        <v xml:space="preserve"> Brunei Darussalam</v>
      </c>
      <c r="G224" s="3" t="str">
        <f>'Data ALL'!$C$33</f>
        <v>Total</v>
      </c>
      <c r="H224" s="2">
        <f>'Data ALL'!$E$42/'Data ALL'!$N$42*100</f>
        <v>45.810949822836896</v>
      </c>
      <c r="I224" s="2">
        <f>'Data ALL'!$F$42/'Data ALL'!$N$42*100</f>
        <v>0</v>
      </c>
      <c r="J224" s="2">
        <f>'Data ALL'!$G$42/'Data ALL'!$N$42*100</f>
        <v>2.3545548062635731</v>
      </c>
      <c r="K224" s="2">
        <f t="shared" si="7"/>
        <v>48.165504629100468</v>
      </c>
    </row>
    <row r="225" spans="1:11" x14ac:dyDescent="0.2">
      <c r="A225" s="3">
        <v>4</v>
      </c>
      <c r="B225" s="3">
        <v>3</v>
      </c>
      <c r="C225" s="3" t="str">
        <f>'Data ALL'!$AZ$180</f>
        <v>19e</v>
      </c>
      <c r="D225" s="3" t="str">
        <f>'Data ALL'!$C$180</f>
        <v>Own-account workers</v>
      </c>
      <c r="E225" s="3" t="str">
        <f>'Data ALL'!$AW$180</f>
        <v>High-income</v>
      </c>
      <c r="F225" s="3" t="str">
        <f>'Data ALL'!$B$180</f>
        <v>Nauru</v>
      </c>
      <c r="G225" s="3" t="str">
        <f>'Data ALL'!$C$33</f>
        <v>Total</v>
      </c>
      <c r="H225" s="2">
        <f>'Data ALL'!$E$180/'Data ALL'!$N$180*100</f>
        <v>60.162601626016269</v>
      </c>
      <c r="I225" s="2">
        <f>'Data ALL'!$F$180/'Data ALL'!$N$180*100</f>
        <v>0</v>
      </c>
      <c r="J225" s="2">
        <f>'Data ALL'!$G$180/'Data ALL'!$N$180*100</f>
        <v>2.4390243902439024</v>
      </c>
      <c r="K225" s="2">
        <f t="shared" si="7"/>
        <v>62.60162601626017</v>
      </c>
    </row>
    <row r="226" spans="1:11" x14ac:dyDescent="0.2">
      <c r="A226" s="3">
        <v>5</v>
      </c>
      <c r="B226" s="3">
        <v>1</v>
      </c>
      <c r="C226" s="3" t="str">
        <f>'Data ALL'!$AZ$157</f>
        <v>19e</v>
      </c>
      <c r="D226" s="3" t="str">
        <f>'Data ALL'!$C$157</f>
        <v>Contributing family workers</v>
      </c>
      <c r="E226" s="3" t="str">
        <f>'Data ALL'!$AW$157</f>
        <v>Lower-middle-income</v>
      </c>
      <c r="F226" s="3" t="str">
        <f>'Data ALL'!$B$157</f>
        <v>Myanmar</v>
      </c>
      <c r="G226" s="3" t="str">
        <f>'Data ALL'!$C$33</f>
        <v>Total</v>
      </c>
      <c r="H226" s="2">
        <f>'Data ALL'!$E$157/'Data ALL'!$N$157*100</f>
        <v>56.395298563029137</v>
      </c>
      <c r="I226" s="2">
        <f>'Data ALL'!$F$157/'Data ALL'!$N$157*100</f>
        <v>41.357678747293086</v>
      </c>
      <c r="J226" s="2">
        <f>'Data ALL'!$G$157/'Data ALL'!$N$157*100</f>
        <v>2.2470226896777694</v>
      </c>
      <c r="K226" s="2">
        <f t="shared" si="7"/>
        <v>99.999999999999986</v>
      </c>
    </row>
    <row r="227" spans="1:11" x14ac:dyDescent="0.2">
      <c r="A227" s="3">
        <v>5</v>
      </c>
      <c r="B227" s="3">
        <v>1</v>
      </c>
      <c r="C227" s="3" t="str">
        <f>'Data ALL'!$AZ$247</f>
        <v>19e</v>
      </c>
      <c r="D227" s="3" t="str">
        <f>'Data ALL'!$C$247</f>
        <v>Contributing family workers</v>
      </c>
      <c r="E227" s="3" t="str">
        <f>'Data ALL'!$AW$247</f>
        <v>Lower-middle-income</v>
      </c>
      <c r="F227" s="3" t="str">
        <f>'Data ALL'!$B$247</f>
        <v>Viet Nam</v>
      </c>
      <c r="G227" s="3" t="str">
        <f>'Data ALL'!$C$33</f>
        <v>Total</v>
      </c>
      <c r="H227" s="2">
        <f>'Data ALL'!$E$247/'Data ALL'!$N$247*100</f>
        <v>86.490573485514403</v>
      </c>
      <c r="I227" s="2">
        <f>'Data ALL'!$F$247/'Data ALL'!$N$247*100</f>
        <v>13.490298351802657</v>
      </c>
      <c r="J227" s="2">
        <f>'Data ALL'!$G$247/'Data ALL'!$N$247*100</f>
        <v>1.9128162682932069E-2</v>
      </c>
      <c r="K227" s="2">
        <f t="shared" si="7"/>
        <v>100</v>
      </c>
    </row>
    <row r="228" spans="1:11" x14ac:dyDescent="0.2">
      <c r="A228" s="3">
        <v>5</v>
      </c>
      <c r="B228" s="3">
        <v>1</v>
      </c>
      <c r="C228" s="3" t="str">
        <f>'Data ALL'!$AZ$97</f>
        <v>19e</v>
      </c>
      <c r="D228" s="3" t="str">
        <f>'Data ALL'!$C$97</f>
        <v>Contributing family workers</v>
      </c>
      <c r="E228" s="3" t="str">
        <f>'Data ALL'!$AW$97</f>
        <v>Lower-middle-income</v>
      </c>
      <c r="F228" s="3" t="str">
        <f>'Data ALL'!$B$97</f>
        <v>Kiribati</v>
      </c>
      <c r="G228" s="3" t="str">
        <f>'Data ALL'!$C$33</f>
        <v>Total</v>
      </c>
      <c r="H228" s="2">
        <f>'Data ALL'!$E$97/'Data ALL'!$N$97*100</f>
        <v>17.878077373974207</v>
      </c>
      <c r="I228" s="2">
        <f>'Data ALL'!$F$97/'Data ALL'!$N$97*100</f>
        <v>40.386869871043373</v>
      </c>
      <c r="J228" s="2">
        <f>'Data ALL'!$G$97/'Data ALL'!$N$97*100</f>
        <v>41.735052754982419</v>
      </c>
      <c r="K228" s="2">
        <f t="shared" si="7"/>
        <v>100</v>
      </c>
    </row>
    <row r="229" spans="1:11" x14ac:dyDescent="0.2">
      <c r="A229" s="3">
        <v>5</v>
      </c>
      <c r="B229" s="3">
        <v>1</v>
      </c>
      <c r="C229" s="3" t="str">
        <f>'Data ALL'!$AZ$109</f>
        <v>19e</v>
      </c>
      <c r="D229" s="3" t="str">
        <f>'Data ALL'!$C$109</f>
        <v>Contributing family workers</v>
      </c>
      <c r="E229" s="3" t="str">
        <f>'Data ALL'!$AW$109</f>
        <v>Lower-middle-income</v>
      </c>
      <c r="F229" s="3" t="str">
        <f>'Data ALL'!$B$109</f>
        <v>Lao PDR</v>
      </c>
      <c r="G229" s="3" t="str">
        <f>'Data ALL'!$C$33</f>
        <v>Total</v>
      </c>
      <c r="H229" s="2">
        <f>'Data ALL'!$E$109/'Data ALL'!$N$109*100</f>
        <v>25.003234822214171</v>
      </c>
      <c r="I229" s="2">
        <f>'Data ALL'!$F$109/'Data ALL'!$N$109*100</f>
        <v>4.4169556441177997</v>
      </c>
      <c r="J229" s="2">
        <f>'Data ALL'!$G$109/'Data ALL'!$N$109*100</f>
        <v>70.579809533668026</v>
      </c>
      <c r="K229" s="2">
        <f t="shared" si="7"/>
        <v>100</v>
      </c>
    </row>
    <row r="230" spans="1:11" x14ac:dyDescent="0.2">
      <c r="A230" s="3">
        <v>5</v>
      </c>
      <c r="B230" s="3">
        <v>1</v>
      </c>
      <c r="C230" s="3" t="str">
        <f>'Data ALL'!$AZ$169</f>
        <v>19e</v>
      </c>
      <c r="D230" s="3" t="str">
        <f>'Data ALL'!$C$169</f>
        <v>Contributing family workers</v>
      </c>
      <c r="E230" s="3" t="str">
        <f>'Data ALL'!$AW$169</f>
        <v>Lower-middle-income</v>
      </c>
      <c r="F230" s="3" t="str">
        <f>'Data ALL'!$B$169</f>
        <v>Nepal</v>
      </c>
      <c r="G230" s="3" t="str">
        <f>'Data ALL'!$C$33</f>
        <v>Total</v>
      </c>
      <c r="H230" s="2">
        <f>'Data ALL'!$E$169/'Data ALL'!$N$169*100</f>
        <v>62.163267611762926</v>
      </c>
      <c r="I230" s="2">
        <f>'Data ALL'!$F$169/'Data ALL'!$N$169*100</f>
        <v>37.122575192059855</v>
      </c>
      <c r="J230" s="2">
        <f>'Data ALL'!$G$169/'Data ALL'!$N$169*100</f>
        <v>0.71415719617721396</v>
      </c>
      <c r="K230" s="2">
        <f t="shared" si="7"/>
        <v>100</v>
      </c>
    </row>
    <row r="231" spans="1:11" x14ac:dyDescent="0.2">
      <c r="A231" s="3">
        <v>5</v>
      </c>
      <c r="B231" s="3">
        <v>1</v>
      </c>
      <c r="C231" s="3" t="str">
        <f>'Data ALL'!$AZ$259</f>
        <v>19e</v>
      </c>
      <c r="D231" s="3" t="str">
        <f>'Data ALL'!$C$259</f>
        <v>Contributing family workers</v>
      </c>
      <c r="E231" s="3" t="str">
        <f>'Data ALL'!$AW$259</f>
        <v>Lower-middle-income</v>
      </c>
      <c r="F231" s="3" t="str">
        <f>'Data ALL'!$B$259</f>
        <v>Vanuatu</v>
      </c>
      <c r="G231" s="3" t="str">
        <f>'Data ALL'!$C$33</f>
        <v>Total</v>
      </c>
      <c r="H231" s="2">
        <f>'Data ALL'!$E$259/'Data ALL'!$N$259*100</f>
        <v>58.159838817998654</v>
      </c>
      <c r="I231" s="2">
        <f>'Data ALL'!$F$259/'Data ALL'!$N$259*100</f>
        <v>15.916722632639354</v>
      </c>
      <c r="J231" s="2">
        <f>'Data ALL'!$G$259/'Data ALL'!$N$259*100</f>
        <v>25.92343854936199</v>
      </c>
      <c r="K231" s="2">
        <f t="shared" si="7"/>
        <v>100</v>
      </c>
    </row>
    <row r="232" spans="1:11" x14ac:dyDescent="0.2">
      <c r="A232" s="3">
        <v>5</v>
      </c>
      <c r="B232" s="3">
        <v>1</v>
      </c>
      <c r="C232" s="3" t="str">
        <f>'Data ALL'!$AZ$25</f>
        <v>19e</v>
      </c>
      <c r="D232" s="3" t="str">
        <f>'Data ALL'!$C$25</f>
        <v>Contributing family workers</v>
      </c>
      <c r="E232" s="3" t="str">
        <f>'Data ALL'!$AW$25</f>
        <v>Low-income</v>
      </c>
      <c r="F232" s="3" t="str">
        <f>'Data ALL'!$B$25</f>
        <v>Afghanistan</v>
      </c>
      <c r="G232" s="3" t="str">
        <f>'Data ALL'!$C$33</f>
        <v>Total</v>
      </c>
      <c r="H232" s="2">
        <f>'Data ALL'!$E$25/'Data ALL'!$N$25*100</f>
        <v>50.594455458030211</v>
      </c>
      <c r="I232" s="2">
        <f>'Data ALL'!$F$25/'Data ALL'!$N$25*100</f>
        <v>7.0973030211429933</v>
      </c>
      <c r="J232" s="2">
        <f>'Data ALL'!$G$25/'Data ALL'!$N$25*100</f>
        <v>42.308241520826805</v>
      </c>
      <c r="K232" s="2">
        <f t="shared" si="7"/>
        <v>100</v>
      </c>
    </row>
    <row r="233" spans="1:11" x14ac:dyDescent="0.2">
      <c r="A233" s="3">
        <v>5</v>
      </c>
      <c r="B233" s="3">
        <v>1</v>
      </c>
      <c r="C233" s="3" t="str">
        <f>'Data ALL'!$AZ$55</f>
        <v>19e</v>
      </c>
      <c r="D233" s="3" t="str">
        <f>'Data ALL'!$C$55</f>
        <v>Contributing family workers</v>
      </c>
      <c r="E233" s="3" t="str">
        <f>'Data ALL'!$AW$55</f>
        <v>Lower-middle-income</v>
      </c>
      <c r="F233" s="3" t="str">
        <f>'Data ALL'!$B$55</f>
        <v xml:space="preserve"> Cambodia</v>
      </c>
      <c r="G233" s="3" t="str">
        <f>'Data ALL'!$C$33</f>
        <v>Total</v>
      </c>
      <c r="H233" s="2">
        <f>'Data ALL'!$E$55/'Data ALL'!$N$55*100</f>
        <v>97.107523283400496</v>
      </c>
      <c r="I233" s="2">
        <f>'Data ALL'!$F$55/'Data ALL'!$N$55*100</f>
        <v>0.84109981257811472</v>
      </c>
      <c r="J233" s="2">
        <f>'Data ALL'!$G$55/'Data ALL'!$N$55*100</f>
        <v>2.0514838189587983</v>
      </c>
      <c r="K233" s="2">
        <f t="shared" si="7"/>
        <v>100.0001069149374</v>
      </c>
    </row>
    <row r="234" spans="1:11" x14ac:dyDescent="0.2">
      <c r="A234" s="3">
        <v>5</v>
      </c>
      <c r="B234" s="3">
        <v>1</v>
      </c>
      <c r="C234" s="3" t="str">
        <f>'Data ALL'!$AZ$211</f>
        <v>19e</v>
      </c>
      <c r="D234" s="3" t="str">
        <f>'Data ALL'!$C$211</f>
        <v>Contributing family workers</v>
      </c>
      <c r="E234" s="3" t="str">
        <f>'Data ALL'!$AW$211</f>
        <v>Lower-middle-income</v>
      </c>
      <c r="F234" s="3" t="str">
        <f>'Data ALL'!$B$211</f>
        <v>Timor Leste</v>
      </c>
      <c r="G234" s="3" t="str">
        <f>'Data ALL'!$C$33</f>
        <v>Total</v>
      </c>
      <c r="H234" s="2">
        <f>'Data ALL'!$E$211/'Data ALL'!$N$211*100</f>
        <v>55.429497568881679</v>
      </c>
      <c r="I234" s="2">
        <f>'Data ALL'!$F$211/'Data ALL'!$N$211*100</f>
        <v>1.8023808193148159</v>
      </c>
      <c r="J234" s="2">
        <f>'Data ALL'!$G$211/'Data ALL'!$N$211*100</f>
        <v>42.770916000670653</v>
      </c>
      <c r="K234" s="2">
        <f t="shared" si="7"/>
        <v>100.00279438886714</v>
      </c>
    </row>
    <row r="235" spans="1:11" x14ac:dyDescent="0.2">
      <c r="A235" s="3">
        <v>5</v>
      </c>
      <c r="B235" s="3">
        <v>2</v>
      </c>
      <c r="C235" s="3" t="str">
        <f>'Data ALL'!$AZ$67</f>
        <v>19e</v>
      </c>
      <c r="D235" s="3" t="str">
        <f>'Data ALL'!$C$67</f>
        <v>Contributing family workers</v>
      </c>
      <c r="E235" s="3" t="str">
        <f>'Data ALL'!$AW$67</f>
        <v>Upper-middle-income</v>
      </c>
      <c r="F235" s="3" t="str">
        <f>'Data ALL'!$B$67</f>
        <v>Cook Islands</v>
      </c>
      <c r="G235" s="3" t="str">
        <f>'Data ALL'!$C$33</f>
        <v>Total</v>
      </c>
      <c r="H235" s="2">
        <f>'Data ALL'!$E$67/'Data ALL'!$N$67*100</f>
        <v>74.584323040380056</v>
      </c>
      <c r="I235" s="2">
        <f>'Data ALL'!$F$67/'Data ALL'!$N$67*100</f>
        <v>22.327790973871732</v>
      </c>
      <c r="J235" s="2">
        <f>'Data ALL'!$G$67/'Data ALL'!$N$67*100</f>
        <v>3.0878859857482186</v>
      </c>
      <c r="K235" s="2">
        <f t="shared" si="7"/>
        <v>100</v>
      </c>
    </row>
    <row r="236" spans="1:11" x14ac:dyDescent="0.2">
      <c r="A236" s="3">
        <v>5</v>
      </c>
      <c r="B236" s="3">
        <v>2</v>
      </c>
      <c r="C236" s="3" t="str">
        <f>'Data ALL'!$AZ$271</f>
        <v>19e</v>
      </c>
      <c r="D236" s="3" t="str">
        <f>'Data ALL'!$C$271</f>
        <v>Contributing family workers</v>
      </c>
      <c r="E236" s="3" t="str">
        <f>'Data ALL'!$AW$271</f>
        <v>Upper-middle-income</v>
      </c>
      <c r="F236" s="3" t="str">
        <f>'Data ALL'!$B$271</f>
        <v>Wallis &amp; Futuma</v>
      </c>
      <c r="G236" s="3" t="str">
        <f>'Data ALL'!$C$33</f>
        <v>Total</v>
      </c>
      <c r="H236" s="2">
        <f>'Data ALL'!$E$271/'Data ALL'!$N$271*100</f>
        <v>32.098765432098766</v>
      </c>
      <c r="I236" s="2">
        <f>'Data ALL'!$F$271/'Data ALL'!$N$271*100</f>
        <v>67.901234567901241</v>
      </c>
      <c r="J236" s="2">
        <f>'Data ALL'!$G$271/'Data ALL'!$N$271*100</f>
        <v>0</v>
      </c>
      <c r="K236" s="2">
        <f t="shared" si="7"/>
        <v>100</v>
      </c>
    </row>
    <row r="237" spans="1:11" x14ac:dyDescent="0.2">
      <c r="A237" s="3">
        <v>5</v>
      </c>
      <c r="B237" s="3">
        <v>2</v>
      </c>
      <c r="C237" s="3" t="str">
        <f>'Data ALL'!$AZ$121</f>
        <v>19e</v>
      </c>
      <c r="D237" s="3" t="str">
        <f>'Data ALL'!$C$121</f>
        <v>Contributing family workers</v>
      </c>
      <c r="E237" s="3" t="str">
        <f>'Data ALL'!$AW$121</f>
        <v>Upper-middle-income</v>
      </c>
      <c r="F237" s="3" t="str">
        <f>'Data ALL'!$B$121</f>
        <v>Maldives</v>
      </c>
      <c r="G237" s="3" t="str">
        <f>'Data ALL'!$C$33</f>
        <v>Total</v>
      </c>
      <c r="H237" s="2">
        <f>'Data ALL'!$E$121/'Data ALL'!$N$121*100</f>
        <v>47.47126436781609</v>
      </c>
      <c r="I237" s="2">
        <f>'Data ALL'!$F$121/'Data ALL'!$N$121*100</f>
        <v>52.1264367816092</v>
      </c>
      <c r="J237" s="2">
        <f>'Data ALL'!$G$121/'Data ALL'!$N$121*100</f>
        <v>0.40229885057471265</v>
      </c>
      <c r="K237" s="2">
        <f t="shared" si="7"/>
        <v>100</v>
      </c>
    </row>
    <row r="238" spans="1:11" x14ac:dyDescent="0.2">
      <c r="A238" s="3">
        <v>5</v>
      </c>
      <c r="B238" s="3">
        <v>2</v>
      </c>
      <c r="C238" s="3" t="str">
        <f>'Data ALL'!$AZ$133</f>
        <v>19e</v>
      </c>
      <c r="D238" s="3" t="str">
        <f>'Data ALL'!$C$133</f>
        <v>Contributing family workers</v>
      </c>
      <c r="E238" s="3" t="str">
        <f>'Data ALL'!$AW$133</f>
        <v>Upper-middle-income</v>
      </c>
      <c r="F238" s="3" t="str">
        <f>'Data ALL'!$B$133</f>
        <v>Marshall Islands</v>
      </c>
      <c r="G238" s="3" t="str">
        <f>'Data ALL'!$C$33</f>
        <v>Total</v>
      </c>
      <c r="H238" s="2">
        <f>'Data ALL'!$E$133/'Data ALL'!$N$133*100</f>
        <v>17.924528301886792</v>
      </c>
      <c r="I238" s="2">
        <f>'Data ALL'!$F$133/'Data ALL'!$N$133*100</f>
        <v>24.056603773584907</v>
      </c>
      <c r="J238" s="2">
        <f>'Data ALL'!$G$133/'Data ALL'!$N$133*100</f>
        <v>58.018867924528308</v>
      </c>
      <c r="K238" s="2">
        <f t="shared" si="7"/>
        <v>100</v>
      </c>
    </row>
    <row r="239" spans="1:11" x14ac:dyDescent="0.2">
      <c r="A239" s="3">
        <v>5</v>
      </c>
      <c r="B239" s="3">
        <v>2</v>
      </c>
      <c r="C239" s="3" t="str">
        <f>'Data ALL'!$AZ$235</f>
        <v>19e</v>
      </c>
      <c r="D239" s="3" t="str">
        <f>'Data ALL'!$C$235</f>
        <v>Contributing family workers</v>
      </c>
      <c r="E239" s="3" t="str">
        <f>'Data ALL'!$AW$235</f>
        <v>Upper-middle-income</v>
      </c>
      <c r="F239" s="3" t="str">
        <f>'Data ALL'!$B$235</f>
        <v>Tuvalu</v>
      </c>
      <c r="G239" s="3" t="str">
        <f>'Data ALL'!$C$33</f>
        <v>Total</v>
      </c>
      <c r="H239" s="2">
        <f>'Data ALL'!$E$235/'Data ALL'!$N$235*100</f>
        <v>16</v>
      </c>
      <c r="I239" s="2">
        <f>'Data ALL'!$F$235/'Data ALL'!$N$235*100</f>
        <v>80</v>
      </c>
      <c r="J239" s="2">
        <f>'Data ALL'!$G$235/'Data ALL'!$N$235*100</f>
        <v>4</v>
      </c>
      <c r="K239" s="2">
        <f t="shared" si="7"/>
        <v>100</v>
      </c>
    </row>
    <row r="240" spans="1:11" x14ac:dyDescent="0.2">
      <c r="A240" s="3">
        <v>5</v>
      </c>
      <c r="B240" s="3">
        <v>2</v>
      </c>
      <c r="C240" s="3" t="str">
        <f>'Data ALL'!$AZ$223</f>
        <v>19e</v>
      </c>
      <c r="D240" s="3" t="str">
        <f>'Data ALL'!$C$223</f>
        <v>Contributing family workers</v>
      </c>
      <c r="E240" s="3" t="str">
        <f>'Data ALL'!$AW$223</f>
        <v>Upper-middle-income</v>
      </c>
      <c r="F240" s="3" t="str">
        <f>'Data ALL'!$B$223</f>
        <v>Tonga</v>
      </c>
      <c r="G240" s="3" t="str">
        <f>'Data ALL'!$C$33</f>
        <v>Total</v>
      </c>
      <c r="H240" s="2">
        <f>'Data ALL'!$E$223/'Data ALL'!$N$223*100</f>
        <v>65.655737704918039</v>
      </c>
      <c r="I240" s="2">
        <f>'Data ALL'!$F$223/'Data ALL'!$N$223*100</f>
        <v>16.721311475409838</v>
      </c>
      <c r="J240" s="2">
        <f>'Data ALL'!$G$223/'Data ALL'!$N$223*100</f>
        <v>17.704918032786885</v>
      </c>
      <c r="K240" s="2">
        <f t="shared" si="7"/>
        <v>100.08196721311475</v>
      </c>
    </row>
    <row r="241" spans="1:11" x14ac:dyDescent="0.2">
      <c r="A241" s="3">
        <v>5</v>
      </c>
      <c r="B241" s="3">
        <v>2</v>
      </c>
      <c r="C241" s="3" t="str">
        <f>'Data ALL'!$AZ$145</f>
        <v>19e</v>
      </c>
      <c r="D241" s="3" t="str">
        <f>'Data ALL'!$C$145</f>
        <v>Contributing family workers</v>
      </c>
      <c r="E241" s="3" t="str">
        <f>'Data ALL'!$AW$145</f>
        <v>Upper-middle-income</v>
      </c>
      <c r="F241" s="3" t="str">
        <f>'Data ALL'!$B$145</f>
        <v>Mongolia</v>
      </c>
      <c r="G241" s="3" t="str">
        <f>'Data ALL'!$C$33</f>
        <v>Total</v>
      </c>
      <c r="H241" s="2">
        <f>'Data ALL'!$E$145/'Data ALL'!$N$145*100</f>
        <v>6.9169960474308301</v>
      </c>
      <c r="I241" s="2">
        <f>'Data ALL'!$F$145/'Data ALL'!$N$145*100</f>
        <v>93.280632411067202</v>
      </c>
      <c r="J241" s="2">
        <f>'Data ALL'!$G$145/'Data ALL'!$N$145*100</f>
        <v>0</v>
      </c>
      <c r="K241" s="2">
        <f t="shared" si="7"/>
        <v>100.19762845849803</v>
      </c>
    </row>
    <row r="242" spans="1:11" x14ac:dyDescent="0.2">
      <c r="A242" s="3">
        <v>5</v>
      </c>
      <c r="B242" s="3">
        <v>3</v>
      </c>
      <c r="C242" s="3" t="str">
        <f>'Data ALL'!$AZ$181</f>
        <v>19e</v>
      </c>
      <c r="D242" s="3" t="str">
        <f>'Data ALL'!$C$181</f>
        <v>Contributing family workers</v>
      </c>
      <c r="E242" s="3" t="str">
        <f>'Data ALL'!$AW$181</f>
        <v>High-income</v>
      </c>
      <c r="F242" s="3" t="str">
        <f>'Data ALL'!$B$181</f>
        <v>Nauru</v>
      </c>
      <c r="G242" s="3" t="str">
        <f>'Data ALL'!$C$33</f>
        <v>Total</v>
      </c>
      <c r="H242" s="2">
        <f>'Data ALL'!$E$181/'Data ALL'!$N$181*100</f>
        <v>78.571428571428569</v>
      </c>
      <c r="I242" s="2">
        <f>'Data ALL'!$F$181/'Data ALL'!$N$181*100</f>
        <v>21.428571428571427</v>
      </c>
      <c r="J242" s="2">
        <f>'Data ALL'!$G$181/'Data ALL'!$N$181*100</f>
        <v>0</v>
      </c>
      <c r="K242" s="2">
        <f t="shared" si="7"/>
        <v>100</v>
      </c>
    </row>
    <row r="243" spans="1:11" x14ac:dyDescent="0.2">
      <c r="A243" s="3">
        <v>5</v>
      </c>
      <c r="B243" s="3">
        <v>3</v>
      </c>
      <c r="C243" s="3" t="str">
        <f>'Data ALL'!$AZ$43</f>
        <v>19e</v>
      </c>
      <c r="D243" s="3" t="str">
        <f>'Data ALL'!$C$43</f>
        <v>Contributing family workers</v>
      </c>
      <c r="E243" s="3" t="str">
        <f>'Data ALL'!$AW$43</f>
        <v>High-income</v>
      </c>
      <c r="F243" s="3" t="str">
        <f>'Data ALL'!$B$43</f>
        <v xml:space="preserve"> Brunei Darussalam</v>
      </c>
      <c r="G243" s="3" t="str">
        <f>'Data ALL'!$C$33</f>
        <v>Total</v>
      </c>
      <c r="H243" s="2">
        <f>'Data ALL'!$E$43/'Data ALL'!$N$43*100</f>
        <v>30.431705590941259</v>
      </c>
      <c r="I243" s="2">
        <f>'Data ALL'!$F$43/'Data ALL'!$N$43*100</f>
        <v>69.568294409058737</v>
      </c>
      <c r="J243" s="2">
        <f>'Data ALL'!$G$43/'Data ALL'!$N$43*100</f>
        <v>0</v>
      </c>
      <c r="K243" s="2">
        <f t="shared" si="7"/>
        <v>100</v>
      </c>
    </row>
    <row r="244" spans="1:11" x14ac:dyDescent="0.2">
      <c r="H244" s="2"/>
      <c r="I244" s="2"/>
      <c r="J244" s="2"/>
      <c r="K244" s="2"/>
    </row>
    <row r="245" spans="1:11" x14ac:dyDescent="0.2">
      <c r="H245" s="2"/>
      <c r="I245" s="2"/>
      <c r="J245" s="2"/>
      <c r="K245" s="2"/>
    </row>
    <row r="246" spans="1:11" x14ac:dyDescent="0.2">
      <c r="H246" s="2"/>
      <c r="I246" s="2"/>
      <c r="J246" s="2"/>
      <c r="K246" s="2"/>
    </row>
    <row r="247" spans="1:11" x14ac:dyDescent="0.2">
      <c r="H247" s="2"/>
      <c r="I247" s="2"/>
      <c r="J247" s="2"/>
      <c r="K247" s="2"/>
    </row>
    <row r="248" spans="1:11" x14ac:dyDescent="0.2">
      <c r="H248" s="2"/>
      <c r="I248" s="2"/>
      <c r="J248" s="2"/>
      <c r="K248" s="2"/>
    </row>
    <row r="249" spans="1:11" x14ac:dyDescent="0.2">
      <c r="H249" s="2"/>
      <c r="I249" s="2"/>
      <c r="J249" s="2"/>
      <c r="K249" s="2"/>
    </row>
    <row r="250" spans="1:11" x14ac:dyDescent="0.2">
      <c r="H250" s="2"/>
      <c r="I250" s="2"/>
      <c r="J250" s="2"/>
      <c r="K250" s="2"/>
    </row>
    <row r="251" spans="1:11" x14ac:dyDescent="0.2">
      <c r="H251" s="2"/>
      <c r="I251" s="2"/>
      <c r="J251" s="2"/>
      <c r="K251" s="2"/>
    </row>
    <row r="252" spans="1:11" x14ac:dyDescent="0.2">
      <c r="H252" s="2"/>
      <c r="I252" s="2"/>
      <c r="J252" s="2"/>
      <c r="K252" s="2"/>
    </row>
    <row r="253" spans="1:11" x14ac:dyDescent="0.2">
      <c r="H253" s="2"/>
      <c r="I253" s="2"/>
      <c r="J253" s="2"/>
      <c r="K253" s="2"/>
    </row>
    <row r="254" spans="1:11" x14ac:dyDescent="0.2">
      <c r="H254" s="2"/>
      <c r="I254" s="2"/>
      <c r="J254" s="2"/>
      <c r="K254" s="2"/>
    </row>
    <row r="255" spans="1:11" x14ac:dyDescent="0.2">
      <c r="H255" s="2"/>
      <c r="I255" s="2"/>
      <c r="J255" s="2"/>
      <c r="K255" s="2"/>
    </row>
    <row r="256" spans="1:11" x14ac:dyDescent="0.2">
      <c r="H256" s="2"/>
      <c r="I256" s="2"/>
      <c r="J256" s="2"/>
      <c r="K256" s="2"/>
    </row>
    <row r="257" spans="8:11" x14ac:dyDescent="0.2">
      <c r="H257" s="2"/>
      <c r="I257" s="2"/>
      <c r="J257" s="2"/>
      <c r="K257" s="2"/>
    </row>
    <row r="258" spans="8:11" x14ac:dyDescent="0.2">
      <c r="H258" s="2"/>
      <c r="I258" s="2"/>
      <c r="J258" s="2"/>
      <c r="K258" s="2"/>
    </row>
    <row r="259" spans="8:11" x14ac:dyDescent="0.2">
      <c r="H259" s="2"/>
      <c r="I259" s="2"/>
      <c r="J259" s="2"/>
      <c r="K259" s="2"/>
    </row>
    <row r="260" spans="8:11" x14ac:dyDescent="0.2">
      <c r="H260" s="2"/>
      <c r="I260" s="2"/>
      <c r="J260" s="2"/>
      <c r="K260" s="2"/>
    </row>
    <row r="261" spans="8:11" x14ac:dyDescent="0.2">
      <c r="H261" s="2"/>
      <c r="I261" s="2"/>
      <c r="J261" s="2"/>
      <c r="K261" s="2"/>
    </row>
    <row r="262" spans="8:11" x14ac:dyDescent="0.2">
      <c r="H262" s="2"/>
      <c r="I262" s="2"/>
      <c r="J262" s="2"/>
      <c r="K262" s="2"/>
    </row>
    <row r="263" spans="8:11" x14ac:dyDescent="0.2">
      <c r="H263" s="2"/>
      <c r="I263" s="2"/>
      <c r="J263" s="2"/>
      <c r="K263" s="2"/>
    </row>
    <row r="264" spans="8:11" x14ac:dyDescent="0.2">
      <c r="H264" s="2"/>
      <c r="I264" s="2"/>
      <c r="J264" s="2"/>
      <c r="K264" s="2"/>
    </row>
    <row r="265" spans="8:11" x14ac:dyDescent="0.2">
      <c r="H265" s="2"/>
      <c r="I265" s="2"/>
      <c r="J265" s="2"/>
      <c r="K265" s="2"/>
    </row>
    <row r="266" spans="8:11" x14ac:dyDescent="0.2">
      <c r="H266" s="2"/>
      <c r="I266" s="2"/>
      <c r="J266" s="2"/>
      <c r="K266" s="2"/>
    </row>
    <row r="267" spans="8:11" x14ac:dyDescent="0.2">
      <c r="H267" s="2"/>
      <c r="I267" s="2"/>
      <c r="J267" s="2"/>
      <c r="K267" s="2"/>
    </row>
    <row r="268" spans="8:11" x14ac:dyDescent="0.2">
      <c r="H268" s="2"/>
      <c r="I268" s="2"/>
      <c r="J268" s="2"/>
      <c r="K268" s="2"/>
    </row>
    <row r="269" spans="8:11" x14ac:dyDescent="0.2">
      <c r="H269" s="2"/>
      <c r="I269" s="2"/>
      <c r="J269" s="2"/>
      <c r="K269" s="2"/>
    </row>
    <row r="270" spans="8:11" x14ac:dyDescent="0.2">
      <c r="H270" s="2"/>
      <c r="I270" s="2"/>
      <c r="J270" s="2"/>
      <c r="K270" s="2"/>
    </row>
    <row r="271" spans="8:11" x14ac:dyDescent="0.2">
      <c r="H271" s="2"/>
      <c r="I271" s="2"/>
      <c r="J271" s="2"/>
      <c r="K271" s="2"/>
    </row>
    <row r="272" spans="8:11" x14ac:dyDescent="0.2">
      <c r="H272" s="2"/>
      <c r="I272" s="2"/>
      <c r="J272" s="2"/>
      <c r="K272" s="2"/>
    </row>
    <row r="273" spans="8:11" x14ac:dyDescent="0.2">
      <c r="H273" s="2"/>
      <c r="I273" s="2"/>
      <c r="J273" s="2"/>
      <c r="K273" s="2"/>
    </row>
    <row r="274" spans="8:11" x14ac:dyDescent="0.2">
      <c r="H274" s="2"/>
      <c r="I274" s="2"/>
      <c r="J274" s="2"/>
      <c r="K274" s="2"/>
    </row>
    <row r="275" spans="8:11" x14ac:dyDescent="0.2">
      <c r="H275" s="2"/>
      <c r="I275" s="2"/>
      <c r="J275" s="2"/>
      <c r="K275" s="2"/>
    </row>
    <row r="276" spans="8:11" x14ac:dyDescent="0.2">
      <c r="H276" s="2"/>
      <c r="I276" s="2"/>
      <c r="J276" s="2"/>
      <c r="K276" s="2"/>
    </row>
    <row r="277" spans="8:11" x14ac:dyDescent="0.2">
      <c r="H277" s="2"/>
      <c r="I277" s="2"/>
      <c r="J277" s="2"/>
      <c r="K277" s="2"/>
    </row>
    <row r="278" spans="8:11" x14ac:dyDescent="0.2">
      <c r="H278" s="2"/>
      <c r="I278" s="2"/>
      <c r="J278" s="2"/>
      <c r="K278" s="2"/>
    </row>
    <row r="279" spans="8:11" x14ac:dyDescent="0.2">
      <c r="H279" s="2"/>
      <c r="I279" s="2"/>
      <c r="J279" s="2"/>
      <c r="K279" s="2"/>
    </row>
    <row r="280" spans="8:11" x14ac:dyDescent="0.2">
      <c r="H280" s="2"/>
      <c r="I280" s="2"/>
      <c r="J280" s="2"/>
      <c r="K280" s="2"/>
    </row>
    <row r="281" spans="8:11" x14ac:dyDescent="0.2">
      <c r="H281" s="2"/>
      <c r="I281" s="2"/>
      <c r="J281" s="2"/>
      <c r="K281" s="2"/>
    </row>
    <row r="282" spans="8:11" x14ac:dyDescent="0.2">
      <c r="H282" s="2"/>
      <c r="I282" s="2"/>
      <c r="J282" s="2"/>
      <c r="K282" s="2"/>
    </row>
    <row r="283" spans="8:11" x14ac:dyDescent="0.2">
      <c r="H283" s="2"/>
      <c r="I283" s="2"/>
      <c r="J283" s="2"/>
      <c r="K283" s="2"/>
    </row>
    <row r="284" spans="8:11" x14ac:dyDescent="0.2">
      <c r="H284" s="2"/>
      <c r="I284" s="2"/>
      <c r="J284" s="2"/>
      <c r="K284" s="2"/>
    </row>
    <row r="285" spans="8:11" x14ac:dyDescent="0.2">
      <c r="H285" s="2"/>
      <c r="I285" s="2"/>
      <c r="J285" s="2"/>
      <c r="K285" s="2"/>
    </row>
    <row r="286" spans="8:11" x14ac:dyDescent="0.2">
      <c r="H286" s="2"/>
      <c r="I286" s="2"/>
      <c r="J286" s="2"/>
      <c r="K286" s="2"/>
    </row>
    <row r="287" spans="8:11" x14ac:dyDescent="0.2">
      <c r="H287" s="2"/>
      <c r="I287" s="2"/>
      <c r="J287" s="2"/>
      <c r="K287" s="2"/>
    </row>
    <row r="288" spans="8:11" x14ac:dyDescent="0.2">
      <c r="H288" s="2"/>
      <c r="I288" s="2"/>
      <c r="J288" s="2"/>
      <c r="K288" s="2"/>
    </row>
    <row r="289" spans="8:11" x14ac:dyDescent="0.2">
      <c r="H289" s="2"/>
      <c r="I289" s="2"/>
      <c r="J289" s="2"/>
      <c r="K289" s="2"/>
    </row>
    <row r="290" spans="8:11" x14ac:dyDescent="0.2">
      <c r="H290" s="2"/>
      <c r="I290" s="2"/>
      <c r="J290" s="2"/>
      <c r="K290" s="2"/>
    </row>
    <row r="291" spans="8:11" x14ac:dyDescent="0.2">
      <c r="H291" s="2"/>
      <c r="I291" s="2"/>
      <c r="J291" s="2"/>
      <c r="K291" s="2"/>
    </row>
    <row r="292" spans="8:11" x14ac:dyDescent="0.2">
      <c r="H292" s="2"/>
      <c r="I292" s="2"/>
      <c r="J292" s="2"/>
      <c r="K292" s="2"/>
    </row>
    <row r="293" spans="8:11" x14ac:dyDescent="0.2">
      <c r="H293" s="2"/>
      <c r="I293" s="2"/>
      <c r="J293" s="2"/>
      <c r="K293" s="2"/>
    </row>
    <row r="294" spans="8:11" x14ac:dyDescent="0.2">
      <c r="H294" s="2"/>
      <c r="I294" s="2"/>
      <c r="J294" s="2"/>
      <c r="K294" s="2"/>
    </row>
    <row r="295" spans="8:11" x14ac:dyDescent="0.2">
      <c r="H295" s="2"/>
      <c r="I295" s="2"/>
      <c r="J295" s="2"/>
      <c r="K295" s="2"/>
    </row>
    <row r="296" spans="8:11" x14ac:dyDescent="0.2">
      <c r="H296" s="2"/>
      <c r="I296" s="2"/>
      <c r="J296" s="2"/>
      <c r="K296" s="2"/>
    </row>
    <row r="297" spans="8:11" x14ac:dyDescent="0.2">
      <c r="H297" s="2"/>
      <c r="I297" s="2"/>
      <c r="J297" s="2"/>
      <c r="K297" s="2"/>
    </row>
    <row r="298" spans="8:11" x14ac:dyDescent="0.2">
      <c r="H298" s="2"/>
      <c r="I298" s="2"/>
      <c r="J298" s="2"/>
      <c r="K298" s="2"/>
    </row>
    <row r="299" spans="8:11" x14ac:dyDescent="0.2">
      <c r="H299" s="2"/>
      <c r="I299" s="2"/>
      <c r="J299" s="2"/>
      <c r="K299" s="2"/>
    </row>
    <row r="300" spans="8:11" x14ac:dyDescent="0.2">
      <c r="H300" s="2"/>
      <c r="I300" s="2"/>
      <c r="J300" s="2"/>
      <c r="K300" s="2"/>
    </row>
    <row r="301" spans="8:11" x14ac:dyDescent="0.2">
      <c r="H301" s="2"/>
      <c r="I301" s="2"/>
      <c r="J301" s="2"/>
      <c r="K301" s="2"/>
    </row>
    <row r="302" spans="8:11" x14ac:dyDescent="0.2">
      <c r="H302" s="2"/>
      <c r="I302" s="2"/>
      <c r="J302" s="2"/>
      <c r="K302" s="2"/>
    </row>
    <row r="303" spans="8:11" x14ac:dyDescent="0.2">
      <c r="H303" s="2"/>
      <c r="I303" s="2"/>
      <c r="J303" s="2"/>
      <c r="K303" s="2"/>
    </row>
    <row r="304" spans="8:11" x14ac:dyDescent="0.2">
      <c r="H304" s="2"/>
      <c r="I304" s="2"/>
      <c r="J304" s="2"/>
      <c r="K304" s="2"/>
    </row>
    <row r="305" spans="8:11" x14ac:dyDescent="0.2">
      <c r="H305" s="2"/>
      <c r="I305" s="2"/>
      <c r="J305" s="2"/>
      <c r="K305" s="2"/>
    </row>
    <row r="306" spans="8:11" x14ac:dyDescent="0.2">
      <c r="H306" s="2"/>
      <c r="I306" s="2"/>
      <c r="J306" s="2"/>
      <c r="K306" s="2"/>
    </row>
    <row r="307" spans="8:11" x14ac:dyDescent="0.2">
      <c r="H307" s="2"/>
      <c r="I307" s="2"/>
      <c r="J307" s="2"/>
      <c r="K307" s="2"/>
    </row>
    <row r="308" spans="8:11" x14ac:dyDescent="0.2">
      <c r="H308" s="2"/>
      <c r="I308" s="2"/>
      <c r="J308" s="2"/>
      <c r="K308" s="2"/>
    </row>
    <row r="309" spans="8:11" x14ac:dyDescent="0.2">
      <c r="H309" s="2"/>
      <c r="I309" s="2"/>
      <c r="J309" s="2"/>
      <c r="K309" s="2"/>
    </row>
    <row r="310" spans="8:11" x14ac:dyDescent="0.2">
      <c r="H310" s="2"/>
      <c r="I310" s="2"/>
      <c r="J310" s="2"/>
      <c r="K310" s="2"/>
    </row>
    <row r="311" spans="8:11" x14ac:dyDescent="0.2">
      <c r="H311" s="2"/>
      <c r="I311" s="2"/>
      <c r="J311" s="2"/>
      <c r="K311" s="2"/>
    </row>
    <row r="312" spans="8:11" x14ac:dyDescent="0.2">
      <c r="H312" s="2"/>
      <c r="I312" s="2"/>
      <c r="J312" s="2"/>
      <c r="K312" s="2"/>
    </row>
    <row r="313" spans="8:11" x14ac:dyDescent="0.2">
      <c r="H313" s="2"/>
      <c r="I313" s="2"/>
      <c r="J313" s="2"/>
      <c r="K313" s="2"/>
    </row>
    <row r="314" spans="8:11" x14ac:dyDescent="0.2">
      <c r="H314" s="2"/>
      <c r="I314" s="2"/>
      <c r="J314" s="2"/>
      <c r="K314" s="2"/>
    </row>
    <row r="315" spans="8:11" x14ac:dyDescent="0.2">
      <c r="H315" s="2"/>
      <c r="I315" s="2"/>
      <c r="J315" s="2"/>
      <c r="K315" s="2"/>
    </row>
    <row r="316" spans="8:11" x14ac:dyDescent="0.2">
      <c r="H316" s="2"/>
      <c r="I316" s="2"/>
      <c r="J316" s="2"/>
      <c r="K316" s="2"/>
    </row>
    <row r="317" spans="8:11" x14ac:dyDescent="0.2">
      <c r="H317" s="2"/>
      <c r="I317" s="2"/>
      <c r="J317" s="2"/>
      <c r="K317" s="2"/>
    </row>
    <row r="318" spans="8:11" x14ac:dyDescent="0.2">
      <c r="H318" s="2"/>
      <c r="I318" s="2"/>
      <c r="J318" s="2"/>
      <c r="K318" s="2"/>
    </row>
    <row r="319" spans="8:11" x14ac:dyDescent="0.2">
      <c r="H319" s="2"/>
      <c r="I319" s="2"/>
      <c r="J319" s="2"/>
      <c r="K319" s="2"/>
    </row>
    <row r="320" spans="8:11" x14ac:dyDescent="0.2">
      <c r="H320" s="2"/>
      <c r="I320" s="2"/>
      <c r="J320" s="2"/>
      <c r="K320" s="2"/>
    </row>
    <row r="321" spans="8:11" x14ac:dyDescent="0.2">
      <c r="H321" s="2"/>
      <c r="I321" s="2"/>
      <c r="J321" s="2"/>
      <c r="K321" s="2"/>
    </row>
    <row r="322" spans="8:11" x14ac:dyDescent="0.2">
      <c r="H322" s="2"/>
      <c r="I322" s="2"/>
      <c r="J322" s="2"/>
      <c r="K322" s="2"/>
    </row>
    <row r="323" spans="8:11" x14ac:dyDescent="0.2">
      <c r="H323" s="2"/>
      <c r="I323" s="2"/>
      <c r="J323" s="2"/>
      <c r="K323" s="2"/>
    </row>
    <row r="324" spans="8:11" x14ac:dyDescent="0.2">
      <c r="H324" s="2"/>
      <c r="I324" s="2"/>
      <c r="J324" s="2"/>
      <c r="K324" s="2"/>
    </row>
    <row r="325" spans="8:11" x14ac:dyDescent="0.2">
      <c r="H325" s="2"/>
      <c r="I325" s="2"/>
      <c r="J325" s="2"/>
      <c r="K325" s="2"/>
    </row>
    <row r="326" spans="8:11" x14ac:dyDescent="0.2">
      <c r="H326" s="2"/>
      <c r="I326" s="2"/>
      <c r="J326" s="2"/>
      <c r="K326" s="2"/>
    </row>
    <row r="327" spans="8:11" x14ac:dyDescent="0.2">
      <c r="H327" s="2"/>
      <c r="I327" s="2"/>
      <c r="J327" s="2"/>
      <c r="K327" s="2"/>
    </row>
    <row r="328" spans="8:11" x14ac:dyDescent="0.2">
      <c r="H328" s="2"/>
      <c r="I328" s="2"/>
      <c r="J328" s="2"/>
      <c r="K328" s="2"/>
    </row>
    <row r="329" spans="8:11" x14ac:dyDescent="0.2">
      <c r="H329" s="2"/>
      <c r="I329" s="2"/>
      <c r="J329" s="2"/>
      <c r="K329" s="2"/>
    </row>
    <row r="330" spans="8:11" x14ac:dyDescent="0.2">
      <c r="H330" s="2"/>
      <c r="I330" s="2"/>
      <c r="J330" s="2"/>
      <c r="K330" s="2"/>
    </row>
    <row r="331" spans="8:11" x14ac:dyDescent="0.2">
      <c r="H331" s="2"/>
      <c r="I331" s="2"/>
      <c r="J331" s="2"/>
      <c r="K331" s="2"/>
    </row>
    <row r="332" spans="8:11" x14ac:dyDescent="0.2">
      <c r="H332" s="2"/>
      <c r="I332" s="2"/>
      <c r="J332" s="2"/>
      <c r="K332" s="2"/>
    </row>
    <row r="333" spans="8:11" x14ac:dyDescent="0.2">
      <c r="H333" s="2"/>
      <c r="I333" s="2"/>
      <c r="J333" s="2"/>
      <c r="K333" s="2"/>
    </row>
    <row r="334" spans="8:11" x14ac:dyDescent="0.2">
      <c r="H334" s="2"/>
      <c r="I334" s="2"/>
      <c r="J334" s="2"/>
      <c r="K334" s="2"/>
    </row>
    <row r="335" spans="8:11" x14ac:dyDescent="0.2">
      <c r="H335" s="2"/>
      <c r="I335" s="2"/>
      <c r="J335" s="2"/>
      <c r="K335" s="2"/>
    </row>
    <row r="336" spans="8:11" x14ac:dyDescent="0.2">
      <c r="H336" s="2"/>
      <c r="I336" s="2"/>
      <c r="J336" s="2"/>
      <c r="K336" s="2"/>
    </row>
    <row r="337" spans="8:11" x14ac:dyDescent="0.2">
      <c r="H337" s="2"/>
      <c r="I337" s="2"/>
      <c r="J337" s="2"/>
      <c r="K337" s="2"/>
    </row>
    <row r="338" spans="8:11" x14ac:dyDescent="0.2">
      <c r="H338" s="2"/>
      <c r="I338" s="2"/>
      <c r="J338" s="2"/>
      <c r="K338" s="2"/>
    </row>
    <row r="339" spans="8:11" x14ac:dyDescent="0.2">
      <c r="H339" s="2"/>
      <c r="I339" s="2"/>
      <c r="J339" s="2"/>
      <c r="K339" s="2"/>
    </row>
    <row r="340" spans="8:11" x14ac:dyDescent="0.2">
      <c r="H340" s="2"/>
      <c r="I340" s="2"/>
      <c r="J340" s="2"/>
      <c r="K340" s="2"/>
    </row>
    <row r="341" spans="8:11" x14ac:dyDescent="0.2">
      <c r="H341" s="2"/>
      <c r="I341" s="2"/>
      <c r="J341" s="2"/>
      <c r="K341" s="2"/>
    </row>
    <row r="342" spans="8:11" x14ac:dyDescent="0.2">
      <c r="H342" s="2"/>
      <c r="I342" s="2"/>
      <c r="J342" s="2"/>
      <c r="K342" s="2"/>
    </row>
    <row r="343" spans="8:11" x14ac:dyDescent="0.2">
      <c r="H343" s="2"/>
      <c r="I343" s="2"/>
      <c r="J343" s="2"/>
      <c r="K343" s="2"/>
    </row>
    <row r="344" spans="8:11" x14ac:dyDescent="0.2">
      <c r="H344" s="2"/>
      <c r="I344" s="2"/>
      <c r="J344" s="2"/>
      <c r="K344" s="2"/>
    </row>
    <row r="345" spans="8:11" x14ac:dyDescent="0.2">
      <c r="H345" s="2"/>
      <c r="I345" s="2"/>
      <c r="J345" s="2"/>
      <c r="K345" s="2"/>
    </row>
    <row r="346" spans="8:11" x14ac:dyDescent="0.2">
      <c r="H346" s="2"/>
      <c r="I346" s="2"/>
      <c r="J346" s="2"/>
      <c r="K346" s="2"/>
    </row>
    <row r="347" spans="8:11" x14ac:dyDescent="0.2">
      <c r="H347" s="2"/>
      <c r="I347" s="2"/>
      <c r="J347" s="2"/>
      <c r="K347" s="2"/>
    </row>
    <row r="348" spans="8:11" x14ac:dyDescent="0.2">
      <c r="H348" s="2"/>
      <c r="I348" s="2"/>
      <c r="J348" s="2"/>
      <c r="K348" s="2"/>
    </row>
    <row r="349" spans="8:11" x14ac:dyDescent="0.2">
      <c r="H349" s="2"/>
      <c r="I349" s="2"/>
      <c r="J349" s="2"/>
      <c r="K349" s="2"/>
    </row>
    <row r="350" spans="8:11" x14ac:dyDescent="0.2">
      <c r="H350" s="2"/>
      <c r="I350" s="2"/>
      <c r="J350" s="2"/>
      <c r="K350" s="2"/>
    </row>
    <row r="351" spans="8:11" x14ac:dyDescent="0.2">
      <c r="H351" s="2"/>
      <c r="I351" s="2"/>
      <c r="J351" s="2"/>
      <c r="K351" s="2"/>
    </row>
    <row r="352" spans="8:11" x14ac:dyDescent="0.2">
      <c r="H352" s="2"/>
      <c r="I352" s="2"/>
      <c r="J352" s="2"/>
      <c r="K352" s="2"/>
    </row>
    <row r="353" spans="8:11" x14ac:dyDescent="0.2">
      <c r="H353" s="2"/>
      <c r="I353" s="2"/>
      <c r="J353" s="2"/>
      <c r="K353" s="2"/>
    </row>
    <row r="354" spans="8:11" x14ac:dyDescent="0.2">
      <c r="H354" s="2"/>
      <c r="I354" s="2"/>
      <c r="J354" s="2"/>
      <c r="K354" s="2"/>
    </row>
    <row r="355" spans="8:11" x14ac:dyDescent="0.2">
      <c r="H355" s="2"/>
      <c r="I355" s="2"/>
      <c r="J355" s="2"/>
      <c r="K355" s="2"/>
    </row>
    <row r="356" spans="8:11" x14ac:dyDescent="0.2">
      <c r="H356" s="2"/>
      <c r="I356" s="2"/>
      <c r="J356" s="2"/>
      <c r="K356" s="2"/>
    </row>
    <row r="357" spans="8:11" x14ac:dyDescent="0.2">
      <c r="H357" s="2"/>
      <c r="I357" s="2"/>
      <c r="J357" s="2"/>
      <c r="K357" s="2"/>
    </row>
    <row r="358" spans="8:11" x14ac:dyDescent="0.2">
      <c r="H358" s="2"/>
      <c r="I358" s="2"/>
      <c r="J358" s="2"/>
      <c r="K358" s="2"/>
    </row>
    <row r="359" spans="8:11" x14ac:dyDescent="0.2">
      <c r="H359" s="2"/>
      <c r="I359" s="2"/>
      <c r="J359" s="2"/>
      <c r="K359" s="2"/>
    </row>
    <row r="360" spans="8:11" x14ac:dyDescent="0.2">
      <c r="H360" s="2"/>
      <c r="I360" s="2"/>
      <c r="J360" s="2"/>
      <c r="K360" s="2"/>
    </row>
    <row r="361" spans="8:11" x14ac:dyDescent="0.2">
      <c r="H361" s="2"/>
      <c r="I361" s="2"/>
      <c r="J361" s="2"/>
      <c r="K361" s="2"/>
    </row>
    <row r="362" spans="8:11" x14ac:dyDescent="0.2">
      <c r="H362" s="2"/>
      <c r="I362" s="2"/>
      <c r="J362" s="2"/>
      <c r="K362" s="2"/>
    </row>
    <row r="363" spans="8:11" x14ac:dyDescent="0.2">
      <c r="H363" s="2"/>
      <c r="I363" s="2"/>
      <c r="J363" s="2"/>
      <c r="K363" s="2"/>
    </row>
    <row r="364" spans="8:11" x14ac:dyDescent="0.2">
      <c r="H364" s="2"/>
      <c r="I364" s="2"/>
      <c r="J364" s="2"/>
      <c r="K364" s="2"/>
    </row>
    <row r="365" spans="8:11" x14ac:dyDescent="0.2">
      <c r="H365" s="2"/>
      <c r="I365" s="2"/>
      <c r="J365" s="2"/>
      <c r="K365" s="2"/>
    </row>
    <row r="366" spans="8:11" x14ac:dyDescent="0.2">
      <c r="H366" s="2"/>
      <c r="I366" s="2"/>
      <c r="J366" s="2"/>
      <c r="K366" s="2"/>
    </row>
    <row r="367" spans="8:11" x14ac:dyDescent="0.2">
      <c r="H367" s="2"/>
      <c r="I367" s="2"/>
      <c r="J367" s="2"/>
      <c r="K367" s="2"/>
    </row>
    <row r="368" spans="8:11" x14ac:dyDescent="0.2">
      <c r="H368" s="2"/>
      <c r="I368" s="2"/>
      <c r="J368" s="2"/>
      <c r="K368" s="2"/>
    </row>
    <row r="369" spans="8:11" x14ac:dyDescent="0.2">
      <c r="H369" s="2"/>
      <c r="I369" s="2"/>
      <c r="J369" s="2"/>
      <c r="K369" s="2"/>
    </row>
    <row r="370" spans="8:11" x14ac:dyDescent="0.2">
      <c r="H370" s="2"/>
      <c r="I370" s="2"/>
      <c r="J370" s="2"/>
      <c r="K370" s="2"/>
    </row>
    <row r="371" spans="8:11" x14ac:dyDescent="0.2">
      <c r="H371" s="2"/>
      <c r="I371" s="2"/>
      <c r="J371" s="2"/>
      <c r="K371" s="2"/>
    </row>
    <row r="372" spans="8:11" x14ac:dyDescent="0.2">
      <c r="H372" s="2"/>
      <c r="I372" s="2"/>
      <c r="J372" s="2"/>
      <c r="K372" s="2"/>
    </row>
    <row r="373" spans="8:11" x14ac:dyDescent="0.2">
      <c r="H373" s="2"/>
      <c r="I373" s="2"/>
      <c r="J373" s="2"/>
      <c r="K373" s="2"/>
    </row>
    <row r="374" spans="8:11" x14ac:dyDescent="0.2">
      <c r="H374" s="2"/>
      <c r="I374" s="2"/>
      <c r="J374" s="2"/>
      <c r="K374" s="2"/>
    </row>
    <row r="375" spans="8:11" x14ac:dyDescent="0.2">
      <c r="H375" s="2"/>
      <c r="I375" s="2"/>
      <c r="J375" s="2"/>
      <c r="K375" s="2"/>
    </row>
    <row r="376" spans="8:11" x14ac:dyDescent="0.2">
      <c r="H376" s="2"/>
      <c r="I376" s="2"/>
      <c r="J376" s="2"/>
      <c r="K376" s="2"/>
    </row>
    <row r="377" spans="8:11" x14ac:dyDescent="0.2">
      <c r="H377" s="2"/>
      <c r="I377" s="2"/>
      <c r="J377" s="2"/>
      <c r="K377" s="2"/>
    </row>
    <row r="378" spans="8:11" x14ac:dyDescent="0.2">
      <c r="H378" s="2"/>
      <c r="I378" s="2"/>
      <c r="J378" s="2"/>
      <c r="K378" s="2"/>
    </row>
    <row r="379" spans="8:11" x14ac:dyDescent="0.2">
      <c r="H379" s="2"/>
      <c r="I379" s="2"/>
      <c r="J379" s="2"/>
      <c r="K379" s="2"/>
    </row>
    <row r="380" spans="8:11" x14ac:dyDescent="0.2">
      <c r="H380" s="2"/>
      <c r="I380" s="2"/>
      <c r="J380" s="2"/>
      <c r="K380" s="2"/>
    </row>
    <row r="381" spans="8:11" x14ac:dyDescent="0.2">
      <c r="H381" s="2"/>
      <c r="I381" s="2"/>
      <c r="J381" s="2"/>
      <c r="K381" s="2"/>
    </row>
    <row r="382" spans="8:11" x14ac:dyDescent="0.2">
      <c r="H382" s="2"/>
      <c r="I382" s="2"/>
      <c r="J382" s="2"/>
      <c r="K382" s="2"/>
    </row>
    <row r="383" spans="8:11" x14ac:dyDescent="0.2">
      <c r="H383" s="2"/>
      <c r="I383" s="2"/>
      <c r="J383" s="2"/>
      <c r="K383" s="2"/>
    </row>
    <row r="384" spans="8:11" x14ac:dyDescent="0.2">
      <c r="H384" s="2"/>
      <c r="I384" s="2"/>
      <c r="J384" s="2"/>
      <c r="K384" s="2"/>
    </row>
    <row r="385" spans="8:11" x14ac:dyDescent="0.2">
      <c r="H385" s="2"/>
      <c r="I385" s="2"/>
      <c r="J385" s="2"/>
      <c r="K385" s="2"/>
    </row>
    <row r="386" spans="8:11" x14ac:dyDescent="0.2">
      <c r="H386" s="2"/>
      <c r="I386" s="2"/>
      <c r="J386" s="2"/>
      <c r="K386" s="2"/>
    </row>
    <row r="387" spans="8:11" x14ac:dyDescent="0.2">
      <c r="H387" s="2"/>
      <c r="I387" s="2"/>
      <c r="J387" s="2"/>
      <c r="K387" s="2"/>
    </row>
    <row r="388" spans="8:11" x14ac:dyDescent="0.2">
      <c r="H388" s="2"/>
      <c r="I388" s="2"/>
      <c r="J388" s="2"/>
      <c r="K388" s="2"/>
    </row>
    <row r="389" spans="8:11" x14ac:dyDescent="0.2">
      <c r="H389" s="2"/>
      <c r="I389" s="2"/>
      <c r="J389" s="2"/>
      <c r="K389" s="2"/>
    </row>
    <row r="390" spans="8:11" x14ac:dyDescent="0.2">
      <c r="H390" s="2"/>
      <c r="I390" s="2"/>
      <c r="J390" s="2"/>
      <c r="K390" s="2"/>
    </row>
    <row r="391" spans="8:11" x14ac:dyDescent="0.2">
      <c r="H391" s="2"/>
      <c r="I391" s="2"/>
      <c r="J391" s="2"/>
      <c r="K391" s="2"/>
    </row>
    <row r="392" spans="8:11" x14ac:dyDescent="0.2">
      <c r="H392" s="2"/>
      <c r="I392" s="2"/>
      <c r="J392" s="2"/>
      <c r="K392" s="2"/>
    </row>
    <row r="393" spans="8:11" x14ac:dyDescent="0.2">
      <c r="H393" s="2"/>
      <c r="I393" s="2"/>
      <c r="J393" s="2"/>
      <c r="K393" s="2"/>
    </row>
    <row r="394" spans="8:11" x14ac:dyDescent="0.2">
      <c r="H394" s="2"/>
      <c r="I394" s="2"/>
      <c r="J394" s="2"/>
      <c r="K394" s="2"/>
    </row>
    <row r="395" spans="8:11" x14ac:dyDescent="0.2">
      <c r="H395" s="2"/>
      <c r="I395" s="2"/>
      <c r="J395" s="2"/>
      <c r="K395" s="2"/>
    </row>
    <row r="396" spans="8:11" x14ac:dyDescent="0.2">
      <c r="H396" s="2"/>
      <c r="I396" s="2"/>
      <c r="J396" s="2"/>
      <c r="K396" s="2"/>
    </row>
    <row r="397" spans="8:11" x14ac:dyDescent="0.2">
      <c r="H397" s="2"/>
      <c r="I397" s="2"/>
      <c r="J397" s="2"/>
      <c r="K397" s="2"/>
    </row>
    <row r="398" spans="8:11" x14ac:dyDescent="0.2">
      <c r="H398" s="2"/>
      <c r="I398" s="2"/>
      <c r="J398" s="2"/>
      <c r="K398" s="2"/>
    </row>
    <row r="399" spans="8:11" x14ac:dyDescent="0.2">
      <c r="H399" s="2"/>
      <c r="I399" s="2"/>
      <c r="J399" s="2"/>
      <c r="K399" s="2"/>
    </row>
    <row r="400" spans="8:11" x14ac:dyDescent="0.2">
      <c r="H400" s="2"/>
      <c r="I400" s="2"/>
      <c r="J400" s="2"/>
      <c r="K400" s="2"/>
    </row>
    <row r="401" spans="8:11" x14ac:dyDescent="0.2">
      <c r="H401" s="2"/>
      <c r="I401" s="2"/>
      <c r="J401" s="2"/>
      <c r="K401" s="2"/>
    </row>
    <row r="402" spans="8:11" x14ac:dyDescent="0.2">
      <c r="H402" s="2"/>
      <c r="I402" s="2"/>
      <c r="J402" s="2"/>
      <c r="K402" s="2"/>
    </row>
    <row r="403" spans="8:11" x14ac:dyDescent="0.2">
      <c r="H403" s="2"/>
      <c r="I403" s="2"/>
      <c r="J403" s="2"/>
      <c r="K403" s="2"/>
    </row>
    <row r="404" spans="8:11" x14ac:dyDescent="0.2">
      <c r="H404" s="2"/>
      <c r="I404" s="2"/>
      <c r="J404" s="2"/>
      <c r="K404" s="2"/>
    </row>
    <row r="405" spans="8:11" x14ac:dyDescent="0.2">
      <c r="H405" s="2"/>
      <c r="I405" s="2"/>
      <c r="J405" s="2"/>
      <c r="K405" s="2"/>
    </row>
    <row r="406" spans="8:11" x14ac:dyDescent="0.2">
      <c r="H406" s="2"/>
      <c r="I406" s="2"/>
      <c r="J406" s="2"/>
      <c r="K406" s="2"/>
    </row>
    <row r="407" spans="8:11" x14ac:dyDescent="0.2">
      <c r="H407" s="2"/>
      <c r="I407" s="2"/>
      <c r="J407" s="2"/>
      <c r="K407" s="2"/>
    </row>
    <row r="408" spans="8:11" x14ac:dyDescent="0.2">
      <c r="H408" s="2"/>
      <c r="I408" s="2"/>
      <c r="J408" s="2"/>
      <c r="K408" s="2"/>
    </row>
    <row r="409" spans="8:11" x14ac:dyDescent="0.2">
      <c r="H409" s="2"/>
      <c r="I409" s="2"/>
      <c r="J409" s="2"/>
      <c r="K409" s="2"/>
    </row>
    <row r="410" spans="8:11" x14ac:dyDescent="0.2">
      <c r="H410" s="2"/>
      <c r="I410" s="2"/>
      <c r="J410" s="2"/>
      <c r="K410" s="2"/>
    </row>
    <row r="411" spans="8:11" x14ac:dyDescent="0.2">
      <c r="H411" s="2"/>
      <c r="I411" s="2"/>
      <c r="J411" s="2"/>
      <c r="K411" s="2"/>
    </row>
    <row r="412" spans="8:11" x14ac:dyDescent="0.2">
      <c r="H412" s="2"/>
      <c r="I412" s="2"/>
      <c r="J412" s="2"/>
      <c r="K412" s="2"/>
    </row>
    <row r="413" spans="8:11" x14ac:dyDescent="0.2">
      <c r="H413" s="2"/>
      <c r="I413" s="2"/>
      <c r="J413" s="2"/>
      <c r="K413" s="2"/>
    </row>
    <row r="414" spans="8:11" x14ac:dyDescent="0.2">
      <c r="H414" s="2"/>
      <c r="I414" s="2"/>
      <c r="J414" s="2"/>
      <c r="K414" s="2"/>
    </row>
    <row r="415" spans="8:11" x14ac:dyDescent="0.2">
      <c r="H415" s="2"/>
      <c r="I415" s="2"/>
      <c r="J415" s="2"/>
      <c r="K415" s="2"/>
    </row>
    <row r="416" spans="8:11" x14ac:dyDescent="0.2">
      <c r="H416" s="2"/>
      <c r="I416" s="2"/>
      <c r="J416" s="2"/>
      <c r="K416" s="2"/>
    </row>
    <row r="417" spans="8:11" x14ac:dyDescent="0.2">
      <c r="H417" s="2"/>
      <c r="I417" s="2"/>
      <c r="J417" s="2"/>
      <c r="K417" s="2"/>
    </row>
    <row r="418" spans="8:11" x14ac:dyDescent="0.2">
      <c r="H418" s="2"/>
      <c r="I418" s="2"/>
      <c r="J418" s="2"/>
      <c r="K418" s="2"/>
    </row>
    <row r="419" spans="8:11" x14ac:dyDescent="0.2">
      <c r="H419" s="2"/>
      <c r="I419" s="2"/>
      <c r="J419" s="2"/>
      <c r="K419" s="2"/>
    </row>
    <row r="420" spans="8:11" x14ac:dyDescent="0.2">
      <c r="H420" s="2"/>
      <c r="I420" s="2"/>
      <c r="J420" s="2"/>
      <c r="K420" s="2"/>
    </row>
    <row r="421" spans="8:11" x14ac:dyDescent="0.2">
      <c r="H421" s="2"/>
      <c r="I421" s="2"/>
      <c r="J421" s="2"/>
      <c r="K421" s="2"/>
    </row>
    <row r="422" spans="8:11" x14ac:dyDescent="0.2">
      <c r="H422" s="2"/>
      <c r="I422" s="2"/>
      <c r="J422" s="2"/>
      <c r="K422" s="2"/>
    </row>
    <row r="423" spans="8:11" x14ac:dyDescent="0.2">
      <c r="H423" s="2"/>
      <c r="I423" s="2"/>
      <c r="J423" s="2"/>
      <c r="K423" s="2"/>
    </row>
    <row r="424" spans="8:11" x14ac:dyDescent="0.2">
      <c r="H424" s="2"/>
      <c r="I424" s="2"/>
      <c r="J424" s="2"/>
      <c r="K424" s="2"/>
    </row>
    <row r="425" spans="8:11" x14ac:dyDescent="0.2">
      <c r="H425" s="2"/>
      <c r="I425" s="2"/>
      <c r="J425" s="2"/>
      <c r="K425" s="2"/>
    </row>
    <row r="426" spans="8:11" x14ac:dyDescent="0.2">
      <c r="H426" s="2"/>
      <c r="I426" s="2"/>
      <c r="J426" s="2"/>
      <c r="K426" s="2"/>
    </row>
    <row r="427" spans="8:11" x14ac:dyDescent="0.2">
      <c r="H427" s="2"/>
      <c r="I427" s="2"/>
      <c r="J427" s="2"/>
      <c r="K427" s="2"/>
    </row>
    <row r="428" spans="8:11" x14ac:dyDescent="0.2">
      <c r="H428" s="2"/>
      <c r="I428" s="2"/>
      <c r="J428" s="2"/>
      <c r="K428" s="2"/>
    </row>
    <row r="429" spans="8:11" x14ac:dyDescent="0.2">
      <c r="H429" s="2"/>
      <c r="I429" s="2"/>
      <c r="J429" s="2"/>
      <c r="K429" s="2"/>
    </row>
    <row r="430" spans="8:11" x14ac:dyDescent="0.2">
      <c r="H430" s="2"/>
      <c r="I430" s="2"/>
      <c r="J430" s="2"/>
      <c r="K430" s="2"/>
    </row>
    <row r="431" spans="8:11" x14ac:dyDescent="0.2">
      <c r="H431" s="2"/>
      <c r="I431" s="2"/>
      <c r="J431" s="2"/>
      <c r="K431" s="2"/>
    </row>
    <row r="432" spans="8:11" x14ac:dyDescent="0.2">
      <c r="H432" s="2"/>
      <c r="I432" s="2"/>
      <c r="J432" s="2"/>
      <c r="K432" s="2"/>
    </row>
    <row r="433" spans="8:11" x14ac:dyDescent="0.2">
      <c r="H433" s="2"/>
      <c r="I433" s="2"/>
      <c r="J433" s="2"/>
      <c r="K433" s="2"/>
    </row>
    <row r="434" spans="8:11" x14ac:dyDescent="0.2">
      <c r="H434" s="2"/>
      <c r="I434" s="2"/>
      <c r="J434" s="2"/>
      <c r="K434" s="2"/>
    </row>
    <row r="435" spans="8:11" x14ac:dyDescent="0.2">
      <c r="H435" s="2"/>
      <c r="I435" s="2"/>
      <c r="J435" s="2"/>
      <c r="K435" s="2"/>
    </row>
    <row r="436" spans="8:11" x14ac:dyDescent="0.2">
      <c r="H436" s="2"/>
      <c r="I436" s="2"/>
      <c r="J436" s="2"/>
      <c r="K436" s="2"/>
    </row>
    <row r="437" spans="8:11" x14ac:dyDescent="0.2">
      <c r="H437" s="2"/>
      <c r="I437" s="2"/>
      <c r="J437" s="2"/>
      <c r="K437" s="2"/>
    </row>
    <row r="438" spans="8:11" x14ac:dyDescent="0.2">
      <c r="H438" s="2"/>
      <c r="I438" s="2"/>
      <c r="J438" s="2"/>
      <c r="K438" s="2"/>
    </row>
    <row r="439" spans="8:11" x14ac:dyDescent="0.2">
      <c r="H439" s="2"/>
      <c r="I439" s="2"/>
      <c r="J439" s="2"/>
      <c r="K439" s="2"/>
    </row>
    <row r="440" spans="8:11" x14ac:dyDescent="0.2">
      <c r="H440" s="2"/>
      <c r="I440" s="2"/>
      <c r="J440" s="2"/>
      <c r="K440" s="2"/>
    </row>
    <row r="441" spans="8:11" x14ac:dyDescent="0.2">
      <c r="H441" s="2"/>
      <c r="I441" s="2"/>
      <c r="J441" s="2"/>
      <c r="K441" s="2"/>
    </row>
    <row r="442" spans="8:11" x14ac:dyDescent="0.2">
      <c r="H442" s="2"/>
      <c r="I442" s="2"/>
      <c r="J442" s="2"/>
      <c r="K442" s="2"/>
    </row>
    <row r="443" spans="8:11" x14ac:dyDescent="0.2">
      <c r="H443" s="2"/>
      <c r="I443" s="2"/>
      <c r="J443" s="2"/>
      <c r="K443" s="2"/>
    </row>
    <row r="444" spans="8:11" x14ac:dyDescent="0.2">
      <c r="H444" s="2"/>
      <c r="I444" s="2"/>
      <c r="J444" s="2"/>
      <c r="K444" s="2"/>
    </row>
    <row r="445" spans="8:11" x14ac:dyDescent="0.2">
      <c r="H445" s="2"/>
      <c r="I445" s="2"/>
      <c r="J445" s="2"/>
      <c r="K445" s="2"/>
    </row>
    <row r="446" spans="8:11" x14ac:dyDescent="0.2">
      <c r="H446" s="2"/>
      <c r="I446" s="2"/>
      <c r="J446" s="2"/>
      <c r="K446" s="2"/>
    </row>
    <row r="447" spans="8:11" x14ac:dyDescent="0.2">
      <c r="H447" s="2"/>
      <c r="I447" s="2"/>
      <c r="J447" s="2"/>
      <c r="K447" s="2"/>
    </row>
    <row r="448" spans="8:11" x14ac:dyDescent="0.2">
      <c r="H448" s="2"/>
      <c r="I448" s="2"/>
      <c r="J448" s="2"/>
      <c r="K448" s="2"/>
    </row>
    <row r="449" spans="8:11" x14ac:dyDescent="0.2">
      <c r="H449" s="2"/>
      <c r="I449" s="2"/>
      <c r="J449" s="2"/>
      <c r="K449" s="2"/>
    </row>
    <row r="450" spans="8:11" x14ac:dyDescent="0.2">
      <c r="H450" s="2"/>
      <c r="I450" s="2"/>
      <c r="J450" s="2"/>
      <c r="K450" s="2"/>
    </row>
    <row r="451" spans="8:11" x14ac:dyDescent="0.2">
      <c r="H451" s="2"/>
      <c r="I451" s="2"/>
      <c r="J451" s="2"/>
      <c r="K451" s="2"/>
    </row>
    <row r="452" spans="8:11" x14ac:dyDescent="0.2">
      <c r="H452" s="2"/>
      <c r="I452" s="2"/>
      <c r="J452" s="2"/>
      <c r="K452" s="2"/>
    </row>
    <row r="453" spans="8:11" x14ac:dyDescent="0.2">
      <c r="H453" s="2"/>
      <c r="I453" s="2"/>
      <c r="J453" s="2"/>
      <c r="K453" s="2"/>
    </row>
    <row r="454" spans="8:11" x14ac:dyDescent="0.2">
      <c r="H454" s="2"/>
      <c r="I454" s="2"/>
      <c r="J454" s="2"/>
      <c r="K454" s="2"/>
    </row>
    <row r="455" spans="8:11" x14ac:dyDescent="0.2">
      <c r="H455" s="2"/>
      <c r="I455" s="2"/>
      <c r="J455" s="2"/>
      <c r="K455" s="2"/>
    </row>
    <row r="456" spans="8:11" x14ac:dyDescent="0.2">
      <c r="H456" s="2"/>
      <c r="I456" s="2"/>
      <c r="J456" s="2"/>
      <c r="K456" s="2"/>
    </row>
    <row r="457" spans="8:11" x14ac:dyDescent="0.2">
      <c r="H457" s="2"/>
      <c r="I457" s="2"/>
      <c r="J457" s="2"/>
      <c r="K457" s="2"/>
    </row>
    <row r="458" spans="8:11" x14ac:dyDescent="0.2">
      <c r="H458" s="2"/>
      <c r="I458" s="2"/>
      <c r="J458" s="2"/>
      <c r="K458" s="2"/>
    </row>
    <row r="459" spans="8:11" x14ac:dyDescent="0.2">
      <c r="H459" s="2"/>
      <c r="I459" s="2"/>
      <c r="J459" s="2"/>
      <c r="K459" s="2"/>
    </row>
    <row r="460" spans="8:11" x14ac:dyDescent="0.2">
      <c r="H460" s="2"/>
      <c r="I460" s="2"/>
      <c r="J460" s="2"/>
      <c r="K460" s="2"/>
    </row>
    <row r="461" spans="8:11" x14ac:dyDescent="0.2">
      <c r="H461" s="2"/>
      <c r="I461" s="2"/>
      <c r="J461" s="2"/>
      <c r="K461" s="2"/>
    </row>
    <row r="462" spans="8:11" x14ac:dyDescent="0.2">
      <c r="H462" s="2"/>
      <c r="I462" s="2"/>
      <c r="J462" s="2"/>
      <c r="K462" s="2"/>
    </row>
    <row r="463" spans="8:11" x14ac:dyDescent="0.2">
      <c r="H463" s="2"/>
      <c r="I463" s="2"/>
      <c r="J463" s="2"/>
      <c r="K463" s="2"/>
    </row>
    <row r="464" spans="8:11" x14ac:dyDescent="0.2">
      <c r="H464" s="2"/>
      <c r="I464" s="2"/>
      <c r="J464" s="2"/>
      <c r="K464" s="2"/>
    </row>
    <row r="465" spans="8:11" x14ac:dyDescent="0.2">
      <c r="H465" s="2"/>
      <c r="I465" s="2"/>
      <c r="J465" s="2"/>
      <c r="K465" s="2"/>
    </row>
    <row r="466" spans="8:11" x14ac:dyDescent="0.2">
      <c r="H466" s="2"/>
      <c r="I466" s="2"/>
      <c r="J466" s="2"/>
      <c r="K466" s="2"/>
    </row>
    <row r="467" spans="8:11" x14ac:dyDescent="0.2">
      <c r="H467" s="2"/>
      <c r="I467" s="2"/>
      <c r="J467" s="2"/>
      <c r="K467" s="2"/>
    </row>
    <row r="468" spans="8:11" x14ac:dyDescent="0.2">
      <c r="H468" s="2"/>
      <c r="I468" s="2"/>
      <c r="J468" s="2"/>
      <c r="K468" s="2"/>
    </row>
    <row r="469" spans="8:11" x14ac:dyDescent="0.2">
      <c r="H469" s="2"/>
      <c r="I469" s="2"/>
      <c r="J469" s="2"/>
      <c r="K469" s="2"/>
    </row>
    <row r="470" spans="8:11" x14ac:dyDescent="0.2">
      <c r="H470" s="2"/>
      <c r="I470" s="2"/>
      <c r="J470" s="2"/>
      <c r="K470" s="2"/>
    </row>
    <row r="471" spans="8:11" x14ac:dyDescent="0.2">
      <c r="H471" s="2"/>
      <c r="I471" s="2"/>
      <c r="J471" s="2"/>
      <c r="K471" s="2"/>
    </row>
    <row r="472" spans="8:11" x14ac:dyDescent="0.2">
      <c r="H472" s="2"/>
      <c r="I472" s="2"/>
      <c r="J472" s="2"/>
      <c r="K472" s="2"/>
    </row>
    <row r="473" spans="8:11" x14ac:dyDescent="0.2">
      <c r="H473" s="2"/>
      <c r="I473" s="2"/>
      <c r="J473" s="2"/>
      <c r="K473" s="2"/>
    </row>
    <row r="474" spans="8:11" x14ac:dyDescent="0.2">
      <c r="H474" s="2"/>
      <c r="I474" s="2"/>
      <c r="J474" s="2"/>
      <c r="K474" s="2"/>
    </row>
    <row r="475" spans="8:11" x14ac:dyDescent="0.2">
      <c r="H475" s="2"/>
      <c r="I475" s="2"/>
      <c r="J475" s="2"/>
      <c r="K475" s="2"/>
    </row>
    <row r="476" spans="8:11" x14ac:dyDescent="0.2">
      <c r="H476" s="2"/>
      <c r="I476" s="2"/>
      <c r="J476" s="2"/>
      <c r="K476" s="2"/>
    </row>
    <row r="477" spans="8:11" x14ac:dyDescent="0.2">
      <c r="H477" s="2"/>
      <c r="I477" s="2"/>
      <c r="J477" s="2"/>
      <c r="K477" s="2"/>
    </row>
    <row r="478" spans="8:11" x14ac:dyDescent="0.2">
      <c r="H478" s="2"/>
      <c r="I478" s="2"/>
      <c r="J478" s="2"/>
      <c r="K478" s="2"/>
    </row>
    <row r="479" spans="8:11" x14ac:dyDescent="0.2">
      <c r="H479" s="2"/>
      <c r="I479" s="2"/>
      <c r="J479" s="2"/>
      <c r="K479" s="2"/>
    </row>
    <row r="480" spans="8:11" x14ac:dyDescent="0.2">
      <c r="H480" s="2"/>
      <c r="I480" s="2"/>
      <c r="J480" s="2"/>
      <c r="K480" s="2"/>
    </row>
    <row r="481" spans="8:11" x14ac:dyDescent="0.2">
      <c r="H481" s="2"/>
      <c r="I481" s="2"/>
      <c r="J481" s="2"/>
      <c r="K481" s="2"/>
    </row>
    <row r="482" spans="8:11" x14ac:dyDescent="0.2">
      <c r="H482" s="2"/>
      <c r="I482" s="2"/>
      <c r="J482" s="2"/>
      <c r="K482" s="2"/>
    </row>
    <row r="483" spans="8:11" x14ac:dyDescent="0.2">
      <c r="H483" s="2"/>
      <c r="I483" s="2"/>
      <c r="J483" s="2"/>
      <c r="K483" s="2"/>
    </row>
  </sheetData>
  <sortState xmlns:xlrd2="http://schemas.microsoft.com/office/spreadsheetml/2017/richdata2" ref="A154:N243">
    <sortCondition ref="C154:C243"/>
    <sortCondition ref="A154:A243"/>
    <sortCondition ref="B154:B243"/>
    <sortCondition ref="K154:K243"/>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8F5FC-C82C-4F84-B3DE-891B09ACB38A}">
  <sheetPr>
    <tabColor theme="9" tint="0.59999389629810485"/>
  </sheetPr>
  <dimension ref="A1:M229"/>
  <sheetViews>
    <sheetView topLeftCell="A164" workbookViewId="0">
      <selection activeCell="A227" sqref="A227:XFD1048576"/>
    </sheetView>
  </sheetViews>
  <sheetFormatPr defaultColWidth="0" defaultRowHeight="12.95" customHeight="1" zeroHeight="1" x14ac:dyDescent="0.2"/>
  <cols>
    <col min="1" max="1" width="4.5703125" style="3" customWidth="1"/>
    <col min="2" max="2" width="10.140625" style="3" customWidth="1"/>
    <col min="3" max="3" width="11.42578125" style="3" customWidth="1"/>
    <col min="4" max="4" width="20" style="3" customWidth="1"/>
    <col min="5" max="5" width="20.5703125" style="3" customWidth="1"/>
    <col min="6" max="6" width="19.5703125" style="3" hidden="1" customWidth="1"/>
    <col min="7" max="8" width="9.5703125" style="3" customWidth="1"/>
    <col min="9" max="9" width="10.42578125" style="3" customWidth="1"/>
    <col min="10" max="10" width="9.5703125" style="3" customWidth="1"/>
    <col min="11" max="11" width="4" style="3" customWidth="1"/>
    <col min="12" max="12" width="58.5703125" style="3" customWidth="1"/>
    <col min="13" max="13" width="11.42578125" style="3" customWidth="1"/>
    <col min="14" max="16384" width="11.42578125" style="3" hidden="1"/>
  </cols>
  <sheetData>
    <row r="1" spans="1:12" ht="15.75" x14ac:dyDescent="0.25">
      <c r="D1" s="64" t="s">
        <v>27</v>
      </c>
    </row>
    <row r="2" spans="1:12" ht="12.75" x14ac:dyDescent="0.2"/>
    <row r="3" spans="1:12" ht="12.75" x14ac:dyDescent="0.2">
      <c r="D3" s="4" t="s">
        <v>172</v>
      </c>
      <c r="E3" s="4"/>
      <c r="F3" s="4"/>
    </row>
    <row r="4" spans="1:12" ht="12.75" x14ac:dyDescent="0.2">
      <c r="D4" s="33"/>
      <c r="L4" s="27" t="s">
        <v>46</v>
      </c>
    </row>
    <row r="5" spans="1:12" s="16" customFormat="1" ht="25.5" x14ac:dyDescent="0.2">
      <c r="D5" s="5"/>
      <c r="E5" s="15"/>
      <c r="F5" s="15"/>
      <c r="G5" s="15" t="s">
        <v>28</v>
      </c>
      <c r="H5" s="15" t="s">
        <v>29</v>
      </c>
      <c r="I5" s="15" t="s">
        <v>30</v>
      </c>
      <c r="J5" s="15" t="s">
        <v>1</v>
      </c>
    </row>
    <row r="6" spans="1:12" ht="12.75" x14ac:dyDescent="0.2">
      <c r="A6" s="3">
        <v>1</v>
      </c>
      <c r="B6" s="3" t="str">
        <f>'Graphs % IE (1)'!D6</f>
        <v>Total</v>
      </c>
      <c r="C6" s="3" t="str">
        <f>'Graphs % IE (1)'!E6</f>
        <v>Lower-middle-income</v>
      </c>
      <c r="D6" s="3" t="s">
        <v>174</v>
      </c>
      <c r="E6" s="3" t="str">
        <f>'Graphs % IE (1)'!F6</f>
        <v>Kiribati</v>
      </c>
      <c r="F6" s="3" t="str">
        <f>'Data ALL'!$C$33</f>
        <v>Total</v>
      </c>
      <c r="G6" s="2">
        <f>'Graphs % IE (1)'!H6</f>
        <v>11.890521646136175</v>
      </c>
      <c r="H6" s="2">
        <f>'Graphs % IE (1)'!I6</f>
        <v>18.358616865370141</v>
      </c>
      <c r="I6" s="2">
        <f>'Graphs % IE (1)'!J6</f>
        <v>17.213926407097873</v>
      </c>
      <c r="J6" s="2">
        <f>'Graphs % IE (1)'!K6</f>
        <v>47.463064918604189</v>
      </c>
    </row>
    <row r="7" spans="1:12" ht="12.75" x14ac:dyDescent="0.2">
      <c r="A7" s="3">
        <v>1</v>
      </c>
      <c r="B7" s="3" t="str">
        <f>'Graphs % IE (1)'!D7</f>
        <v>Total</v>
      </c>
      <c r="C7" s="3" t="str">
        <f>'Graphs % IE (1)'!E7</f>
        <v>Lower-middle-income</v>
      </c>
      <c r="E7" s="3" t="str">
        <f>'Graphs % IE (1)'!F7</f>
        <v>Western Samoa</v>
      </c>
      <c r="F7" s="3" t="str">
        <f>'Data ALL'!$C$33</f>
        <v>Total</v>
      </c>
      <c r="G7" s="2">
        <f>'Graphs % IE (1)'!H7</f>
        <v>40.474263668015432</v>
      </c>
      <c r="H7" s="2">
        <f>'Graphs % IE (1)'!I7</f>
        <v>5.1510303942787239</v>
      </c>
      <c r="I7" s="2">
        <f>'Graphs % IE (1)'!J7</f>
        <v>5.9489978357015154</v>
      </c>
      <c r="J7" s="2">
        <f>'Graphs % IE (1)'!K7</f>
        <v>51.574291897995678</v>
      </c>
    </row>
    <row r="8" spans="1:12" ht="12.75" x14ac:dyDescent="0.2">
      <c r="A8" s="3">
        <v>1</v>
      </c>
      <c r="B8" s="3" t="str">
        <f>'Graphs % IE (1)'!D8</f>
        <v>Total</v>
      </c>
      <c r="C8" s="3" t="str">
        <f>'Graphs % IE (1)'!E8</f>
        <v>Lower-middle-income</v>
      </c>
      <c r="E8" s="3" t="str">
        <f>'Graphs % IE (1)'!F8</f>
        <v>Sri Lanka</v>
      </c>
      <c r="F8" s="3" t="str">
        <f>'Data ALL'!$C$33</f>
        <v>Total</v>
      </c>
      <c r="G8" s="2">
        <f>'Graphs % IE (1)'!H8</f>
        <v>51.755893757415407</v>
      </c>
      <c r="H8" s="2">
        <f>'Graphs % IE (1)'!I8</f>
        <v>8.1783750592649653</v>
      </c>
      <c r="I8" s="2">
        <f>'Graphs % IE (1)'!J8</f>
        <v>7.1036832217460297</v>
      </c>
      <c r="J8" s="2">
        <f>'Graphs % IE (1)'!K8</f>
        <v>67.037952038426397</v>
      </c>
    </row>
    <row r="9" spans="1:12" ht="12.75" x14ac:dyDescent="0.2">
      <c r="A9" s="3">
        <v>1</v>
      </c>
      <c r="B9" s="3" t="str">
        <f>'Graphs % IE (1)'!D9</f>
        <v>Total</v>
      </c>
      <c r="C9" s="3" t="str">
        <f>'Graphs % IE (1)'!E9</f>
        <v>Lower-middle-income</v>
      </c>
      <c r="E9" s="3" t="str">
        <f>'Graphs % IE (1)'!F9</f>
        <v>Viet Nam</v>
      </c>
      <c r="F9" s="3" t="str">
        <f>'Data ALL'!$C$33</f>
        <v>Total</v>
      </c>
      <c r="G9" s="2">
        <f>'Graphs % IE (1)'!H9</f>
        <v>53.401871390735025</v>
      </c>
      <c r="H9" s="2">
        <f>'Graphs % IE (1)'!I9</f>
        <v>6.2199080452056545</v>
      </c>
      <c r="I9" s="2">
        <f>'Graphs % IE (1)'!J9</f>
        <v>8.0394101229900929</v>
      </c>
      <c r="J9" s="2">
        <f>'Graphs % IE (1)'!K9</f>
        <v>67.661189558930772</v>
      </c>
    </row>
    <row r="10" spans="1:12" ht="12.75" x14ac:dyDescent="0.2">
      <c r="B10" s="3" t="str">
        <f>'Graphs % IE (1)'!D10</f>
        <v>Total</v>
      </c>
      <c r="C10" s="3" t="str">
        <f>'Graphs % IE (1)'!E10</f>
        <v>Lower-middle-income</v>
      </c>
      <c r="E10" s="3" t="str">
        <f>'Graphs % IE (1)'!F10</f>
        <v>Vanuatu</v>
      </c>
      <c r="F10" s="3" t="str">
        <f>'Data ALL'!$C$33</f>
        <v>Total</v>
      </c>
      <c r="G10" s="2">
        <f>'Graphs % IE (1)'!H10</f>
        <v>47.590705178655753</v>
      </c>
      <c r="H10" s="2">
        <f>'Graphs % IE (1)'!I10</f>
        <v>3.10679993703762</v>
      </c>
      <c r="I10" s="2">
        <f>'Graphs % IE (1)'!J10</f>
        <v>21.703329135841333</v>
      </c>
      <c r="J10" s="2">
        <f>'Graphs % IE (1)'!K10</f>
        <v>72.400834251534704</v>
      </c>
    </row>
    <row r="11" spans="1:12" ht="12.75" x14ac:dyDescent="0.2">
      <c r="B11" s="3" t="str">
        <f>'Graphs % IE (1)'!D11</f>
        <v>Total</v>
      </c>
      <c r="C11" s="3" t="str">
        <f>'Graphs % IE (1)'!E11</f>
        <v>Lower-middle-income</v>
      </c>
      <c r="E11" s="3" t="str">
        <f>'Graphs % IE (1)'!F11</f>
        <v>Timor Leste</v>
      </c>
      <c r="F11" s="3" t="str">
        <f>'Data ALL'!$C$33</f>
        <v>Total</v>
      </c>
      <c r="G11" s="2">
        <f>'Graphs % IE (1)'!H11</f>
        <v>32.260869882960804</v>
      </c>
      <c r="H11" s="2">
        <f>'Graphs % IE (1)'!I11</f>
        <v>17.978653044371121</v>
      </c>
      <c r="I11" s="2">
        <f>'Graphs % IE (1)'!J11</f>
        <v>30.346513488922749</v>
      </c>
      <c r="J11" s="2">
        <f>'Graphs % IE (1)'!K11</f>
        <v>80.586036416254672</v>
      </c>
    </row>
    <row r="12" spans="1:12" ht="12.75" x14ac:dyDescent="0.2">
      <c r="B12" s="3" t="str">
        <f>'Graphs % IE (1)'!D12</f>
        <v>Total</v>
      </c>
      <c r="C12" s="3" t="str">
        <f>'Graphs % IE (1)'!E12</f>
        <v>Lower-middle-income</v>
      </c>
      <c r="E12" s="3" t="str">
        <f>'Graphs % IE (1)'!F12</f>
        <v>Myanmar</v>
      </c>
      <c r="F12" s="3" t="str">
        <f>'Data ALL'!$C$33</f>
        <v>Total</v>
      </c>
      <c r="G12" s="2">
        <f>'Graphs % IE (1)'!H12</f>
        <v>64.970497958897823</v>
      </c>
      <c r="H12" s="2">
        <f>'Graphs % IE (1)'!I12</f>
        <v>13.173807269493279</v>
      </c>
      <c r="I12" s="2">
        <f>'Graphs % IE (1)'!J12</f>
        <v>2.8151811492215617</v>
      </c>
      <c r="J12" s="2">
        <f>'Graphs % IE (1)'!K12</f>
        <v>80.959486377612663</v>
      </c>
    </row>
    <row r="13" spans="1:12" ht="12.75" x14ac:dyDescent="0.2">
      <c r="A13" s="3">
        <v>1</v>
      </c>
      <c r="B13" s="3" t="str">
        <f>'Graphs % IE (1)'!D13</f>
        <v>Total</v>
      </c>
      <c r="C13" s="3" t="str">
        <f>'Graphs % IE (1)'!E13</f>
        <v>Lower-middle-income</v>
      </c>
      <c r="E13" s="3" t="str">
        <f>'Graphs % IE (1)'!F13</f>
        <v>Nepal</v>
      </c>
      <c r="F13" s="3" t="str">
        <f>'Data ALL'!$C$33</f>
        <v>Total</v>
      </c>
      <c r="G13" s="2">
        <f>'Graphs % IE (1)'!H13</f>
        <v>54.085018676012588</v>
      </c>
      <c r="H13" s="2">
        <f>'Graphs % IE (1)'!I13</f>
        <v>22.381380520359905</v>
      </c>
      <c r="I13" s="2">
        <f>'Graphs % IE (1)'!J13</f>
        <v>5.0908440562750146</v>
      </c>
      <c r="J13" s="2">
        <f>'Graphs % IE (1)'!K13</f>
        <v>81.55724325264751</v>
      </c>
    </row>
    <row r="14" spans="1:12" ht="12.75" x14ac:dyDescent="0.2">
      <c r="A14" s="3">
        <v>1</v>
      </c>
      <c r="B14" s="3" t="str">
        <f>'Graphs % IE (1)'!D14</f>
        <v>Total</v>
      </c>
      <c r="C14" s="3" t="str">
        <f>'Graphs % IE (1)'!E14</f>
        <v>Lower-middle-income</v>
      </c>
      <c r="E14" s="3" t="str">
        <f>'Graphs % IE (1)'!F14</f>
        <v xml:space="preserve"> Bangladesh</v>
      </c>
      <c r="F14" s="3" t="str">
        <f>'Data ALL'!$C$33</f>
        <v>Total</v>
      </c>
      <c r="G14" s="2">
        <f>'Graphs % IE (1)'!H14</f>
        <v>56.430405696150686</v>
      </c>
      <c r="H14" s="2">
        <f>'Graphs % IE (1)'!I14</f>
        <v>17.70725103007052</v>
      </c>
      <c r="I14" s="2">
        <f>'Graphs % IE (1)'!J14</f>
        <v>7.9101720553847024</v>
      </c>
      <c r="J14" s="2">
        <f>'Graphs % IE (1)'!K14</f>
        <v>82.047828781605915</v>
      </c>
    </row>
    <row r="15" spans="1:12" ht="12.75" x14ac:dyDescent="0.2">
      <c r="B15" s="3" t="str">
        <f>'Graphs % IE (1)'!D15</f>
        <v>Total</v>
      </c>
      <c r="C15" s="3" t="str">
        <f>'Graphs % IE (1)'!E15</f>
        <v>Lower-middle-income</v>
      </c>
      <c r="E15" s="3" t="str">
        <f>'Graphs % IE (1)'!F15</f>
        <v>Pakistan</v>
      </c>
      <c r="F15" s="3" t="str">
        <f>'Data ALL'!$C$33</f>
        <v>Total</v>
      </c>
      <c r="G15" s="2">
        <f>'Graphs % IE (1)'!H15</f>
        <v>69.840687956932271</v>
      </c>
      <c r="H15" s="2">
        <f>'Graphs % IE (1)'!I15</f>
        <v>11.989087735406649</v>
      </c>
      <c r="I15" s="2">
        <f>'Graphs % IE (1)'!J15</f>
        <v>2.4354387522938259</v>
      </c>
      <c r="J15" s="2">
        <f>'Graphs % IE (1)'!K15</f>
        <v>84.265214444632747</v>
      </c>
    </row>
    <row r="16" spans="1:12" ht="12.75" x14ac:dyDescent="0.2">
      <c r="A16" s="3">
        <v>1</v>
      </c>
      <c r="B16" s="3" t="str">
        <f>'Graphs % IE (1)'!D16</f>
        <v>Total</v>
      </c>
      <c r="C16" s="3" t="str">
        <f>'Graphs % IE (1)'!E16</f>
        <v>Low-income</v>
      </c>
      <c r="E16" s="3" t="str">
        <f>'Graphs % IE (1)'!F16</f>
        <v>Afghanistan</v>
      </c>
      <c r="F16" s="3" t="str">
        <f>'Data ALL'!$C$33</f>
        <v>Total</v>
      </c>
      <c r="G16" s="2">
        <f>'Graphs % IE (1)'!H16</f>
        <v>61.130294236252666</v>
      </c>
      <c r="H16" s="2">
        <f>'Graphs % IE (1)'!I16</f>
        <v>7.8378755715271833</v>
      </c>
      <c r="I16" s="2">
        <f>'Graphs % IE (1)'!J16</f>
        <v>17.462429048159262</v>
      </c>
      <c r="J16" s="2">
        <f>'Graphs % IE (1)'!K16</f>
        <v>86.43059885593911</v>
      </c>
    </row>
    <row r="17" spans="1:10" ht="12.75" x14ac:dyDescent="0.2">
      <c r="B17" s="3" t="str">
        <f>'Graphs % IE (1)'!D17</f>
        <v>Total</v>
      </c>
      <c r="C17" s="3" t="str">
        <f>'Graphs % IE (1)'!E17</f>
        <v>Lower-middle-income</v>
      </c>
      <c r="E17" s="3" t="str">
        <f>'Graphs % IE (1)'!F17</f>
        <v xml:space="preserve"> India</v>
      </c>
      <c r="F17" s="3" t="str">
        <f>'Data ALL'!$C$33</f>
        <v>Total</v>
      </c>
      <c r="G17" s="2">
        <f>'Graphs % IE (1)'!H17</f>
        <v>77.533769434010267</v>
      </c>
      <c r="H17" s="2">
        <f>'Graphs % IE (1)'!I17</f>
        <v>7.1932582570289245</v>
      </c>
      <c r="I17" s="2">
        <f>'Graphs % IE (1)'!J17</f>
        <v>4.0323482158607966</v>
      </c>
      <c r="J17" s="2">
        <f>'Graphs % IE (1)'!K17</f>
        <v>88.75937590689999</v>
      </c>
    </row>
    <row r="18" spans="1:10" ht="12.75" x14ac:dyDescent="0.2">
      <c r="B18" s="3" t="str">
        <f>'Graphs % IE (1)'!D18</f>
        <v>Total</v>
      </c>
      <c r="C18" s="3" t="str">
        <f>'Graphs % IE (1)'!E18</f>
        <v>Lower-middle-income</v>
      </c>
      <c r="E18" s="3" t="str">
        <f>'Graphs % IE (1)'!F18</f>
        <v xml:space="preserve"> Cambodia</v>
      </c>
      <c r="F18" s="3" t="str">
        <f>'Data ALL'!$C$33</f>
        <v>Total</v>
      </c>
      <c r="G18" s="2">
        <f>'Graphs % IE (1)'!H18</f>
        <v>68.787010418502035</v>
      </c>
      <c r="H18" s="2">
        <f>'Graphs % IE (1)'!I18</f>
        <v>10.140927845287569</v>
      </c>
      <c r="I18" s="2">
        <f>'Graphs % IE (1)'!J18</f>
        <v>10.476836007738836</v>
      </c>
      <c r="J18" s="2">
        <f>'Graphs % IE (1)'!K18</f>
        <v>89.404774271528439</v>
      </c>
    </row>
    <row r="19" spans="1:10" ht="12.75" x14ac:dyDescent="0.2">
      <c r="B19" s="3" t="str">
        <f>'Graphs % IE (1)'!D19</f>
        <v>Total</v>
      </c>
      <c r="C19" s="3" t="str">
        <f>'Graphs % IE (1)'!E19</f>
        <v>Lower-middle-income</v>
      </c>
      <c r="E19" s="3" t="str">
        <f>'Graphs % IE (1)'!F19</f>
        <v>Lao PDR</v>
      </c>
      <c r="F19" s="3" t="str">
        <f>'Data ALL'!$C$33</f>
        <v>Total</v>
      </c>
      <c r="G19" s="2">
        <f>'Graphs % IE (1)'!H19</f>
        <v>17.909212224454095</v>
      </c>
      <c r="H19" s="2">
        <f>'Graphs % IE (1)'!I19</f>
        <v>7.4747076378758948</v>
      </c>
      <c r="I19" s="2">
        <f>'Graphs % IE (1)'!J19</f>
        <v>65.060279073001411</v>
      </c>
      <c r="J19" s="2">
        <f>'Graphs % IE (1)'!K19</f>
        <v>90.4441989353314</v>
      </c>
    </row>
    <row r="20" spans="1:10" ht="12.75" x14ac:dyDescent="0.2">
      <c r="B20" s="3" t="str">
        <f>'Graphs % IE (1)'!D20</f>
        <v>Total</v>
      </c>
      <c r="C20" s="3" t="str">
        <f>'Graphs % IE (1)'!E20</f>
        <v>Upper-middle-income</v>
      </c>
      <c r="D20" s="3" t="str">
        <f>C20</f>
        <v>Upper-middle-income</v>
      </c>
      <c r="E20" s="3" t="str">
        <f>'Graphs % IE (1)'!F20</f>
        <v>Marshall Islands</v>
      </c>
      <c r="F20" s="3" t="str">
        <f>'Data ALL'!$C$33</f>
        <v>Total</v>
      </c>
      <c r="G20" s="2">
        <f>'Graphs % IE (1)'!H20</f>
        <v>5.7721642565135154</v>
      </c>
      <c r="H20" s="2">
        <f>'Graphs % IE (1)'!I20</f>
        <v>6.6263957532491302</v>
      </c>
      <c r="I20" s="2">
        <f>'Graphs % IE (1)'!J20</f>
        <v>11.30636402465068</v>
      </c>
      <c r="J20" s="2">
        <f>'Graphs % IE (1)'!K20</f>
        <v>23.704924034413324</v>
      </c>
    </row>
    <row r="21" spans="1:10" ht="12.75" x14ac:dyDescent="0.2">
      <c r="A21" s="3">
        <v>1</v>
      </c>
      <c r="B21" s="3" t="str">
        <f>'Graphs % IE (1)'!D21</f>
        <v>Total</v>
      </c>
      <c r="C21" s="3" t="str">
        <f>'Graphs % IE (1)'!E21</f>
        <v>Upper-middle-income</v>
      </c>
      <c r="E21" s="3" t="str">
        <f>'Graphs % IE (1)'!F21</f>
        <v>Tuvalu</v>
      </c>
      <c r="F21" s="3" t="str">
        <f>'Data ALL'!$C$33</f>
        <v>Total</v>
      </c>
      <c r="G21" s="2">
        <f>'Graphs % IE (1)'!H21</f>
        <v>6.8989071038251364</v>
      </c>
      <c r="H21" s="2">
        <f>'Graphs % IE (1)'!I21</f>
        <v>14.549180327868852</v>
      </c>
      <c r="I21" s="2">
        <f>'Graphs % IE (1)'!J21</f>
        <v>2.8688524590163933</v>
      </c>
      <c r="J21" s="2">
        <f>'Graphs % IE (1)'!K21</f>
        <v>24.31693989071038</v>
      </c>
    </row>
    <row r="22" spans="1:10" ht="12.75" x14ac:dyDescent="0.2">
      <c r="A22" s="3">
        <v>1</v>
      </c>
      <c r="B22" s="3" t="str">
        <f>'Graphs % IE (1)'!D22</f>
        <v>Total</v>
      </c>
      <c r="C22" s="3" t="str">
        <f>'Graphs % IE (1)'!E22</f>
        <v>Upper-middle-income</v>
      </c>
      <c r="E22" s="3" t="str">
        <f>'Graphs % IE (1)'!F22</f>
        <v>Cook Islands</v>
      </c>
      <c r="F22" s="3" t="str">
        <f>'Data ALL'!$C$33</f>
        <v>Total</v>
      </c>
      <c r="G22" s="2">
        <f>'Graphs % IE (1)'!H22</f>
        <v>21.457995256522285</v>
      </c>
      <c r="H22" s="2">
        <f>'Graphs % IE (1)'!I22</f>
        <v>5.6422419173636253</v>
      </c>
      <c r="I22" s="2">
        <f>'Graphs % IE (1)'!J22</f>
        <v>2.0721507926600924</v>
      </c>
      <c r="J22" s="2">
        <f>'Graphs % IE (1)'!K22</f>
        <v>29.172387966546001</v>
      </c>
    </row>
    <row r="23" spans="1:10" ht="12.75" x14ac:dyDescent="0.2">
      <c r="A23" s="3">
        <v>1</v>
      </c>
      <c r="B23" s="3" t="str">
        <f>'Graphs % IE (1)'!D23</f>
        <v>Total</v>
      </c>
      <c r="C23" s="3" t="str">
        <f>'Graphs % IE (1)'!E23</f>
        <v>Upper-middle-income</v>
      </c>
      <c r="E23" s="3" t="str">
        <f>'Graphs % IE (1)'!F23</f>
        <v>Wallis &amp; Futuma</v>
      </c>
      <c r="F23" s="3" t="str">
        <f>'Data ALL'!$C$33</f>
        <v>Total</v>
      </c>
      <c r="G23" s="2">
        <f>'Graphs % IE (1)'!H23</f>
        <v>14.319304020691275</v>
      </c>
      <c r="H23" s="2">
        <f>'Graphs % IE (1)'!I23</f>
        <v>3.1036915118739716</v>
      </c>
      <c r="I23" s="2">
        <f>'Graphs % IE (1)'!J23</f>
        <v>18.575123442276041</v>
      </c>
      <c r="J23" s="2">
        <f>'Graphs % IE (1)'!K23</f>
        <v>35.99811897484129</v>
      </c>
    </row>
    <row r="24" spans="1:10" ht="12.75" x14ac:dyDescent="0.2">
      <c r="B24" s="3" t="str">
        <f>'Graphs % IE (1)'!D24</f>
        <v>Total</v>
      </c>
      <c r="C24" s="3" t="str">
        <f>'Graphs % IE (1)'!E24</f>
        <v>Upper-middle-income</v>
      </c>
      <c r="E24" s="3" t="str">
        <f>'Graphs % IE (1)'!F24</f>
        <v>Mongolia</v>
      </c>
      <c r="F24" s="3" t="str">
        <f>'Data ALL'!$C$33</f>
        <v>Total</v>
      </c>
      <c r="G24" s="2">
        <f>'Graphs % IE (1)'!H24</f>
        <v>32.258568428537238</v>
      </c>
      <c r="H24" s="2">
        <f>'Graphs % IE (1)'!I24</f>
        <v>6.4198862801258016</v>
      </c>
      <c r="I24" s="2">
        <f>'Graphs % IE (1)'!J24</f>
        <v>0.68248853990237857</v>
      </c>
      <c r="J24" s="2">
        <f>'Graphs % IE (1)'!K24</f>
        <v>39.36094324856542</v>
      </c>
    </row>
    <row r="25" spans="1:10" ht="12.75" x14ac:dyDescent="0.2">
      <c r="A25" s="3">
        <v>1</v>
      </c>
      <c r="B25" s="3" t="str">
        <f>'Graphs % IE (1)'!D25</f>
        <v>Total</v>
      </c>
      <c r="C25" s="3" t="str">
        <f>'Graphs % IE (1)'!E25</f>
        <v>Upper-middle-income</v>
      </c>
      <c r="E25" s="3" t="str">
        <f>'Graphs % IE (1)'!F25</f>
        <v>Fiji</v>
      </c>
      <c r="F25" s="3" t="str">
        <f>'Data ALL'!$C$33</f>
        <v>Total</v>
      </c>
      <c r="G25" s="2">
        <f>'Graphs % IE (1)'!H25</f>
        <v>32.795361907586745</v>
      </c>
      <c r="H25" s="2">
        <f>'Graphs % IE (1)'!I25</f>
        <v>8.7514639284960758</v>
      </c>
      <c r="I25" s="2">
        <f>'Graphs % IE (1)'!J25</f>
        <v>2.0897101498023125</v>
      </c>
      <c r="J25" s="2">
        <f>'Graphs % IE (1)'!K25</f>
        <v>43.636535985885132</v>
      </c>
    </row>
    <row r="26" spans="1:10" ht="12.75" x14ac:dyDescent="0.2">
      <c r="B26" s="3" t="str">
        <f>'Graphs % IE (1)'!D26</f>
        <v>Total</v>
      </c>
      <c r="C26" s="3" t="str">
        <f>'Graphs % IE (1)'!E26</f>
        <v>Upper-middle-income</v>
      </c>
      <c r="E26" s="3" t="str">
        <f>'Graphs % IE (1)'!F26</f>
        <v>Maldives</v>
      </c>
      <c r="F26" s="3" t="str">
        <f>'Data ALL'!$C$33</f>
        <v>Total</v>
      </c>
      <c r="G26" s="2">
        <f>'Graphs % IE (1)'!H26</f>
        <v>14.934337461878384</v>
      </c>
      <c r="H26" s="2">
        <f>'Graphs % IE (1)'!I26</f>
        <v>18.12099334038713</v>
      </c>
      <c r="I26" s="2">
        <f>'Graphs % IE (1)'!J26</f>
        <v>15.090454554884753</v>
      </c>
      <c r="J26" s="2">
        <f>'Graphs % IE (1)'!K26</f>
        <v>48.145785357150267</v>
      </c>
    </row>
    <row r="27" spans="1:10" ht="12.75" x14ac:dyDescent="0.2">
      <c r="B27" s="3" t="str">
        <f>'Graphs % IE (1)'!D27</f>
        <v>Total</v>
      </c>
      <c r="C27" s="3" t="str">
        <f>'Graphs % IE (1)'!E27</f>
        <v>Upper-middle income</v>
      </c>
      <c r="E27" s="3" t="str">
        <f>'Graphs % IE (1)'!F27</f>
        <v>Abelina</v>
      </c>
      <c r="F27" s="3" t="str">
        <f>'Data ALL'!$C$33</f>
        <v>Total</v>
      </c>
      <c r="G27" s="2">
        <f>'Graphs % IE (1)'!H27</f>
        <v>45.072143981304421</v>
      </c>
      <c r="H27" s="2">
        <f>'Graphs % IE (1)'!I27</f>
        <v>6.2318802905145692</v>
      </c>
      <c r="I27" s="2">
        <f>'Graphs % IE (1)'!J27</f>
        <v>5.4860311910145629</v>
      </c>
      <c r="J27" s="2">
        <f>'Graphs % IE (1)'!K27</f>
        <v>56.79005546283355</v>
      </c>
    </row>
    <row r="28" spans="1:10" ht="12.75" x14ac:dyDescent="0.2">
      <c r="A28" s="3">
        <v>1</v>
      </c>
      <c r="B28" s="3" t="str">
        <f>'Graphs % IE (1)'!D28</f>
        <v>Total</v>
      </c>
      <c r="C28" s="3" t="str">
        <f>'Graphs % IE (1)'!E28</f>
        <v>Upper-middle-income</v>
      </c>
      <c r="E28" s="3" t="str">
        <f>'Graphs % IE (1)'!F28</f>
        <v>Thailand</v>
      </c>
      <c r="F28" s="3" t="str">
        <f>'Data ALL'!$C$33</f>
        <v>Total</v>
      </c>
      <c r="G28" s="2">
        <f>'Graphs % IE (1)'!H28</f>
        <v>41.677052811956152</v>
      </c>
      <c r="H28" s="2">
        <f>'Graphs % IE (1)'!I28</f>
        <v>17.745504663269575</v>
      </c>
      <c r="I28" s="2">
        <f>'Graphs % IE (1)'!J28</f>
        <v>5.5599427315572552</v>
      </c>
      <c r="J28" s="2">
        <f>'Graphs % IE (1)'!K28</f>
        <v>64.982500206782987</v>
      </c>
    </row>
    <row r="29" spans="1:10" ht="12.75" x14ac:dyDescent="0.2">
      <c r="B29" s="3" t="str">
        <f>'Graphs % IE (1)'!D29</f>
        <v>Total</v>
      </c>
      <c r="C29" s="3" t="str">
        <f>'Graphs % IE (1)'!E29</f>
        <v>Upper-middle-income</v>
      </c>
      <c r="E29" s="3" t="str">
        <f>'Graphs % IE (1)'!F29</f>
        <v>Tonga</v>
      </c>
      <c r="F29" s="3" t="str">
        <f>'Data ALL'!$C$33</f>
        <v>Total</v>
      </c>
      <c r="G29" s="2">
        <f>'Graphs % IE (1)'!H29</f>
        <v>54.146091774057567</v>
      </c>
      <c r="H29" s="2">
        <f>'Graphs % IE (1)'!I29</f>
        <v>15.145128266891486</v>
      </c>
      <c r="I29" s="2">
        <f>'Graphs % IE (1)'!J29</f>
        <v>11.676502468987113</v>
      </c>
      <c r="J29" s="2">
        <f>'Graphs % IE (1)'!K29</f>
        <v>80.967722509936166</v>
      </c>
    </row>
    <row r="30" spans="1:10" ht="12.75" x14ac:dyDescent="0.2">
      <c r="B30" s="3" t="str">
        <f>'Graphs % IE (1)'!D30</f>
        <v>Total</v>
      </c>
      <c r="C30" s="3" t="str">
        <f>'Graphs % IE (1)'!E30</f>
        <v>Upper-middle-income</v>
      </c>
      <c r="E30" s="3" t="str">
        <f>'Graphs % IE (1)'!F30</f>
        <v xml:space="preserve"> Indonesia</v>
      </c>
      <c r="F30" s="3" t="str">
        <f>'Data ALL'!$C$33</f>
        <v>Total</v>
      </c>
      <c r="G30" s="2">
        <f>'Graphs % IE (1)'!H30</f>
        <v>52.555365576660883</v>
      </c>
      <c r="H30" s="2">
        <f>'Graphs % IE (1)'!I30</f>
        <v>24.732825241861995</v>
      </c>
      <c r="I30" s="2">
        <f>'Graphs % IE (1)'!J30</f>
        <v>3.8458295206523379</v>
      </c>
      <c r="J30" s="2">
        <f>'Graphs % IE (1)'!K30</f>
        <v>81.134020339175223</v>
      </c>
    </row>
    <row r="31" spans="1:10" ht="12.75" x14ac:dyDescent="0.2">
      <c r="B31" s="3" t="str">
        <f>'Graphs % IE (1)'!D31</f>
        <v>Total</v>
      </c>
      <c r="C31" s="3" t="str">
        <f>'Graphs % IE (1)'!E31</f>
        <v>High-income</v>
      </c>
      <c r="D31" s="3" t="str">
        <f>C31</f>
        <v>High-income</v>
      </c>
      <c r="E31" s="3" t="str">
        <f>'Graphs % IE (1)'!F31</f>
        <v>Australia</v>
      </c>
      <c r="F31" s="3" t="str">
        <f>'Data ALL'!$C$33</f>
        <v>Total</v>
      </c>
      <c r="G31" s="2">
        <f>'Graphs % IE (1)'!H31</f>
        <v>23.169608319715163</v>
      </c>
      <c r="H31" s="2">
        <f>'Graphs % IE (1)'!I31</f>
        <v>2.8506966009222161</v>
      </c>
      <c r="I31" s="2">
        <f>'Graphs % IE (1)'!J31</f>
        <v>8.5189091549410428E-2</v>
      </c>
      <c r="J31" s="2">
        <f>'Graphs % IE (1)'!K31</f>
        <v>26.105494012186789</v>
      </c>
    </row>
    <row r="32" spans="1:10" ht="12.75" x14ac:dyDescent="0.2">
      <c r="B32" s="3" t="str">
        <f>'Graphs % IE (1)'!D32</f>
        <v>Total</v>
      </c>
      <c r="C32" s="3" t="str">
        <f>'Graphs % IE (1)'!E32</f>
        <v>High-income</v>
      </c>
      <c r="E32" s="3" t="str">
        <f>'Graphs % IE (1)'!F32</f>
        <v xml:space="preserve"> Brunei Darussalam</v>
      </c>
      <c r="F32" s="3" t="str">
        <f>'Data ALL'!$C$33</f>
        <v>Total</v>
      </c>
      <c r="G32" s="2">
        <f>'Graphs % IE (1)'!H32</f>
        <v>2.9269661887320315</v>
      </c>
      <c r="H32" s="2">
        <f>'Graphs % IE (1)'!I32</f>
        <v>21.5135005797795</v>
      </c>
      <c r="I32" s="2">
        <f>'Graphs % IE (1)'!J32</f>
        <v>3.9885148441957634</v>
      </c>
      <c r="J32" s="2">
        <f>'Graphs % IE (1)'!K32</f>
        <v>28.428981612707293</v>
      </c>
    </row>
    <row r="33" spans="1:12" ht="12.75" x14ac:dyDescent="0.2">
      <c r="B33" s="3" t="str">
        <f>'Graphs % IE (1)'!D33</f>
        <v>Total</v>
      </c>
      <c r="C33" s="3" t="str">
        <f>'Graphs % IE (1)'!E33</f>
        <v>High-income</v>
      </c>
      <c r="E33" s="3" t="str">
        <f>'Graphs % IE (1)'!F33</f>
        <v>Korea Republic</v>
      </c>
      <c r="F33" s="3" t="str">
        <f>'Data ALL'!$C$33</f>
        <v>Total</v>
      </c>
      <c r="G33" s="2">
        <f>'Graphs % IE (1)'!H33</f>
        <v>16.937737609663944</v>
      </c>
      <c r="H33" s="2">
        <f>'Graphs % IE (1)'!I33</f>
        <v>12.02301466722365</v>
      </c>
      <c r="I33" s="2">
        <f>'Graphs % IE (1)'!J33</f>
        <v>0.16158372571953064</v>
      </c>
      <c r="J33" s="2">
        <f>'Graphs % IE (1)'!K33</f>
        <v>29.122336002607128</v>
      </c>
    </row>
    <row r="34" spans="1:12" ht="12.75" x14ac:dyDescent="0.2">
      <c r="B34" s="3" t="str">
        <f>'Graphs % IE (1)'!D34</f>
        <v>Total</v>
      </c>
      <c r="C34" s="3" t="str">
        <f>'Graphs % IE (1)'!E34</f>
        <v>High-income</v>
      </c>
      <c r="E34" s="3" t="str">
        <f>'Graphs % IE (1)'!F34</f>
        <v>Nauru</v>
      </c>
      <c r="F34" s="3" t="str">
        <f>'Data ALL'!$C$33</f>
        <v>Total</v>
      </c>
      <c r="G34" s="2">
        <f>'Graphs % IE (1)'!H34</f>
        <v>24.08447539878679</v>
      </c>
      <c r="H34" s="2">
        <f>'Graphs % IE (1)'!I34</f>
        <v>23.545270725679622</v>
      </c>
      <c r="I34" s="2">
        <f>'Graphs % IE (1)'!J34</f>
        <v>0.33700292069197935</v>
      </c>
      <c r="J34" s="2">
        <f>'Graphs % IE (1)'!K34</f>
        <v>47.966749045158387</v>
      </c>
    </row>
    <row r="35" spans="1:12" ht="12.75" x14ac:dyDescent="0.2">
      <c r="G35" s="2"/>
      <c r="H35" s="2"/>
      <c r="I35" s="2"/>
      <c r="J35" s="2"/>
    </row>
    <row r="36" spans="1:12" ht="12.75" x14ac:dyDescent="0.2">
      <c r="G36" s="2"/>
      <c r="H36" s="2"/>
      <c r="I36" s="2"/>
      <c r="J36" s="2"/>
    </row>
    <row r="37" spans="1:12" ht="12.75" x14ac:dyDescent="0.2">
      <c r="D37" s="33" t="s">
        <v>8</v>
      </c>
      <c r="G37" s="2"/>
      <c r="H37" s="2"/>
      <c r="I37" s="2"/>
      <c r="J37" s="2"/>
      <c r="L37" s="27"/>
    </row>
    <row r="38" spans="1:12" s="16" customFormat="1" ht="25.5" x14ac:dyDescent="0.2">
      <c r="D38" s="5"/>
      <c r="E38" s="15"/>
      <c r="F38" s="15"/>
      <c r="G38" s="15" t="s">
        <v>28</v>
      </c>
      <c r="H38" s="15" t="s">
        <v>29</v>
      </c>
      <c r="I38" s="15" t="s">
        <v>30</v>
      </c>
      <c r="J38" s="15" t="s">
        <v>1</v>
      </c>
      <c r="L38" s="27" t="s">
        <v>8</v>
      </c>
    </row>
    <row r="39" spans="1:12" ht="12.75" x14ac:dyDescent="0.2">
      <c r="B39" s="3" t="str">
        <f>'Graphs % IE (1)'!D35</f>
        <v>Employees</v>
      </c>
      <c r="C39" s="3" t="str">
        <f>'Graphs % IE (1)'!E35</f>
        <v>Lower-middle-income</v>
      </c>
      <c r="D39" s="3" t="s">
        <v>174</v>
      </c>
      <c r="E39" s="3" t="str">
        <f>'Graphs % IE (1)'!F35</f>
        <v>Western Samoa</v>
      </c>
      <c r="F39" s="3" t="str">
        <f>'Data ALL'!$C$33</f>
        <v>Total</v>
      </c>
      <c r="G39" s="2">
        <f>'Graphs % IE (1)'!H35</f>
        <v>7.7261698440207969</v>
      </c>
      <c r="H39" s="2">
        <f>'Graphs % IE (1)'!I35</f>
        <v>6.6655112651646444</v>
      </c>
      <c r="I39" s="2">
        <f>'Graphs % IE (1)'!J35</f>
        <v>4.5268630849220104</v>
      </c>
      <c r="J39" s="2">
        <f>'Graphs % IE (1)'!K35</f>
        <v>18.918544194107451</v>
      </c>
    </row>
    <row r="40" spans="1:12" ht="12.75" x14ac:dyDescent="0.2">
      <c r="B40" s="3" t="str">
        <f>'Graphs % IE (1)'!D36</f>
        <v>Employees</v>
      </c>
      <c r="C40" s="3" t="str">
        <f>'Graphs % IE (1)'!E36</f>
        <v>Lower-middle-income</v>
      </c>
      <c r="E40" s="3" t="str">
        <f>'Graphs % IE (1)'!F36</f>
        <v>Kiribati</v>
      </c>
      <c r="F40" s="3" t="str">
        <f>'Data ALL'!$C$33</f>
        <v>Total</v>
      </c>
      <c r="G40" s="2">
        <f>'Graphs % IE (1)'!H36</f>
        <v>4.5830380344909045</v>
      </c>
      <c r="H40" s="2">
        <f>'Graphs % IE (1)'!I36</f>
        <v>21.574533427828964</v>
      </c>
      <c r="I40" s="2">
        <f>'Graphs % IE (1)'!J36</f>
        <v>2.6045357902197024</v>
      </c>
      <c r="J40" s="2">
        <f>'Graphs % IE (1)'!K36</f>
        <v>28.762107252539572</v>
      </c>
    </row>
    <row r="41" spans="1:12" ht="12.75" x14ac:dyDescent="0.2">
      <c r="B41" s="3" t="str">
        <f>'Graphs % IE (1)'!D37</f>
        <v>Employees</v>
      </c>
      <c r="C41" s="3" t="str">
        <f>'Graphs % IE (1)'!E37</f>
        <v>Lower-middle-income</v>
      </c>
      <c r="E41" s="3" t="str">
        <f>'Graphs % IE (1)'!F37</f>
        <v>Vanuatu</v>
      </c>
      <c r="F41" s="3" t="str">
        <f>'Data ALL'!$C$33</f>
        <v>Total</v>
      </c>
      <c r="G41" s="2">
        <f>'Graphs % IE (1)'!H37</f>
        <v>22.005451516834082</v>
      </c>
      <c r="H41" s="2">
        <f>'Graphs % IE (1)'!I37</f>
        <v>7.2232598051587509</v>
      </c>
      <c r="I41" s="2">
        <f>'Graphs % IE (1)'!J37</f>
        <v>5.6382817626571091</v>
      </c>
      <c r="J41" s="2">
        <f>'Graphs % IE (1)'!K37</f>
        <v>34.866993084649941</v>
      </c>
    </row>
    <row r="42" spans="1:12" ht="12.75" x14ac:dyDescent="0.2">
      <c r="B42" s="3" t="str">
        <f>'Graphs % IE (1)'!D38</f>
        <v>Employees</v>
      </c>
      <c r="C42" s="3" t="str">
        <f>'Graphs % IE (1)'!E38</f>
        <v>Lower-middle-income</v>
      </c>
      <c r="E42" s="3" t="str">
        <f>'Graphs % IE (1)'!F38</f>
        <v>Viet Nam</v>
      </c>
      <c r="F42" s="3" t="str">
        <f>'Data ALL'!$C$33</f>
        <v>Total</v>
      </c>
      <c r="G42" s="2">
        <f>'Graphs % IE (1)'!H38</f>
        <v>32.486410010350134</v>
      </c>
      <c r="H42" s="2">
        <f>'Graphs % IE (1)'!I38</f>
        <v>9.8164336678041177</v>
      </c>
      <c r="I42" s="2">
        <f>'Graphs % IE (1)'!J38</f>
        <v>0.61427115617108741</v>
      </c>
      <c r="J42" s="2">
        <f>'Graphs % IE (1)'!K38</f>
        <v>42.917114834325339</v>
      </c>
    </row>
    <row r="43" spans="1:12" ht="12.75" x14ac:dyDescent="0.2">
      <c r="B43" s="3" t="str">
        <f>'Graphs % IE (1)'!D39</f>
        <v>Employees</v>
      </c>
      <c r="C43" s="3" t="str">
        <f>'Graphs % IE (1)'!E39</f>
        <v>Lower-middle-income</v>
      </c>
      <c r="E43" s="3" t="str">
        <f>'Graphs % IE (1)'!F39</f>
        <v>Sri Lanka</v>
      </c>
      <c r="F43" s="3" t="str">
        <f>'Data ALL'!$C$33</f>
        <v>Total</v>
      </c>
      <c r="G43" s="2">
        <f>'Graphs % IE (1)'!H39</f>
        <v>31.626344924578483</v>
      </c>
      <c r="H43" s="2">
        <f>'Graphs % IE (1)'!I39</f>
        <v>12.982568191311062</v>
      </c>
      <c r="I43" s="2">
        <f>'Graphs % IE (1)'!J39</f>
        <v>5.5939980014486856</v>
      </c>
      <c r="J43" s="2">
        <f>'Graphs % IE (1)'!K39</f>
        <v>50.202911117338232</v>
      </c>
    </row>
    <row r="44" spans="1:12" ht="12.75" x14ac:dyDescent="0.2">
      <c r="B44" s="3" t="str">
        <f>'Graphs % IE (1)'!D40</f>
        <v>Employees</v>
      </c>
      <c r="C44" s="3" t="str">
        <f>'Graphs % IE (1)'!E40</f>
        <v>Lower-middle-income</v>
      </c>
      <c r="E44" s="3" t="str">
        <f>'Graphs % IE (1)'!F40</f>
        <v xml:space="preserve"> India</v>
      </c>
      <c r="F44" s="3" t="str">
        <f>'Data ALL'!$C$33</f>
        <v>Total</v>
      </c>
      <c r="G44" s="2">
        <f>'Graphs % IE (1)'!H40</f>
        <v>24.428480440077948</v>
      </c>
      <c r="H44" s="2">
        <f>'Graphs % IE (1)'!I40</f>
        <v>28.51766895084608</v>
      </c>
      <c r="I44" s="2">
        <f>'Graphs % IE (1)'!J40</f>
        <v>5.3349983140367385</v>
      </c>
      <c r="J44" s="2">
        <f>'Graphs % IE (1)'!K40</f>
        <v>58.281147704960766</v>
      </c>
    </row>
    <row r="45" spans="1:12" s="16" customFormat="1" ht="12.75" x14ac:dyDescent="0.2">
      <c r="B45" s="3" t="str">
        <f>'Graphs % IE (1)'!D41</f>
        <v>Employees</v>
      </c>
      <c r="C45" s="3" t="str">
        <f>'Graphs % IE (1)'!E41</f>
        <v>Lower-middle-income</v>
      </c>
      <c r="D45" s="3"/>
      <c r="E45" s="3" t="str">
        <f>'Graphs % IE (1)'!F41</f>
        <v>Timor Leste</v>
      </c>
      <c r="F45" s="3" t="str">
        <f>'Data ALL'!$C$33</f>
        <v>Total</v>
      </c>
      <c r="G45" s="2">
        <f>'Graphs % IE (1)'!H41</f>
        <v>13.500747437042804</v>
      </c>
      <c r="H45" s="2">
        <f>'Graphs % IE (1)'!I41</f>
        <v>42.974534068091955</v>
      </c>
      <c r="I45" s="2">
        <f>'Graphs % IE (1)'!J41</f>
        <v>2.4103738954295775</v>
      </c>
      <c r="J45" s="2">
        <f>'Graphs % IE (1)'!K41</f>
        <v>58.885655400564339</v>
      </c>
    </row>
    <row r="46" spans="1:12" ht="12.75" x14ac:dyDescent="0.2">
      <c r="A46" s="3">
        <v>2</v>
      </c>
      <c r="B46" s="3" t="str">
        <f>'Graphs % IE (1)'!D42</f>
        <v>Employees</v>
      </c>
      <c r="C46" s="3" t="str">
        <f>'Graphs % IE (1)'!E42</f>
        <v>Lower-middle-income</v>
      </c>
      <c r="E46" s="3" t="str">
        <f>'Graphs % IE (1)'!F42</f>
        <v>Lao PDR</v>
      </c>
      <c r="F46" s="3" t="str">
        <f>'Data ALL'!$C$33</f>
        <v>Total</v>
      </c>
      <c r="G46" s="2">
        <f>'Graphs % IE (1)'!H42</f>
        <v>14.77133066323506</v>
      </c>
      <c r="H46" s="2">
        <f>'Graphs % IE (1)'!I42</f>
        <v>27.475504017196588</v>
      </c>
      <c r="I46" s="2">
        <f>'Graphs % IE (1)'!J42</f>
        <v>23.024777933613837</v>
      </c>
      <c r="J46" s="2">
        <f>'Graphs % IE (1)'!K42</f>
        <v>65.27161261404548</v>
      </c>
    </row>
    <row r="47" spans="1:12" ht="12.75" x14ac:dyDescent="0.2">
      <c r="A47" s="3">
        <v>2</v>
      </c>
      <c r="B47" s="3" t="str">
        <f>'Graphs % IE (1)'!D43</f>
        <v>Employees</v>
      </c>
      <c r="C47" s="3" t="str">
        <f>'Graphs % IE (1)'!E43</f>
        <v>Low-income</v>
      </c>
      <c r="E47" s="3" t="str">
        <f>'Graphs % IE (1)'!F43</f>
        <v>Afghanistan</v>
      </c>
      <c r="F47" s="3" t="str">
        <f>'Data ALL'!$C$33</f>
        <v>Total</v>
      </c>
      <c r="G47" s="2">
        <f>'Graphs % IE (1)'!H43</f>
        <v>30.572980646504167</v>
      </c>
      <c r="H47" s="2">
        <f>'Graphs % IE (1)'!I43</f>
        <v>33.047697617487081</v>
      </c>
      <c r="I47" s="2">
        <f>'Graphs % IE (1)'!J43</f>
        <v>6.8387692016251762</v>
      </c>
      <c r="J47" s="2">
        <f>'Graphs % IE (1)'!K43</f>
        <v>70.459447465616421</v>
      </c>
    </row>
    <row r="48" spans="1:12" ht="12.75" x14ac:dyDescent="0.2">
      <c r="A48" s="3">
        <v>2</v>
      </c>
      <c r="B48" s="3" t="str">
        <f>'Graphs % IE (1)'!D44</f>
        <v>Employees</v>
      </c>
      <c r="C48" s="3" t="str">
        <f>'Graphs % IE (1)'!E44</f>
        <v>Lower-middle-income</v>
      </c>
      <c r="E48" s="3" t="str">
        <f>'Graphs % IE (1)'!F44</f>
        <v>Pakistan</v>
      </c>
      <c r="F48" s="3" t="str">
        <f>'Data ALL'!$C$33</f>
        <v>Total</v>
      </c>
      <c r="G48" s="2">
        <f>'Graphs % IE (1)'!H44</f>
        <v>46.277222891155759</v>
      </c>
      <c r="H48" s="2">
        <f>'Graphs % IE (1)'!I44</f>
        <v>25.513205357508461</v>
      </c>
      <c r="I48" s="2">
        <f>'Graphs % IE (1)'!J44</f>
        <v>2.7289940293808517</v>
      </c>
      <c r="J48" s="2">
        <f>'Graphs % IE (1)'!K44</f>
        <v>74.519422278045084</v>
      </c>
    </row>
    <row r="49" spans="1:10" ht="12.75" x14ac:dyDescent="0.2">
      <c r="A49" s="3">
        <v>2</v>
      </c>
      <c r="B49" s="3" t="str">
        <f>'Graphs % IE (1)'!D45</f>
        <v>Employees</v>
      </c>
      <c r="C49" s="3" t="str">
        <f>'Graphs % IE (1)'!E45</f>
        <v>Lower-middle-income</v>
      </c>
      <c r="E49" s="3" t="str">
        <f>'Graphs % IE (1)'!F45</f>
        <v xml:space="preserve"> Cambodia</v>
      </c>
      <c r="F49" s="3" t="str">
        <f>'Data ALL'!$C$33</f>
        <v>Total</v>
      </c>
      <c r="G49" s="2">
        <f>'Graphs % IE (1)'!H45</f>
        <v>55.947250508354514</v>
      </c>
      <c r="H49" s="2">
        <f>'Graphs % IE (1)'!I45</f>
        <v>23.228478995308414</v>
      </c>
      <c r="I49" s="2">
        <f>'Graphs % IE (1)'!J45</f>
        <v>0.48462467983281671</v>
      </c>
      <c r="J49" s="2">
        <f>'Graphs % IE (1)'!K45</f>
        <v>79.660354183495741</v>
      </c>
    </row>
    <row r="50" spans="1:10" ht="12.75" x14ac:dyDescent="0.2">
      <c r="A50" s="3">
        <v>2</v>
      </c>
      <c r="B50" s="3" t="str">
        <f>'Graphs % IE (1)'!D46</f>
        <v>Employees</v>
      </c>
      <c r="C50" s="3" t="str">
        <f>'Graphs % IE (1)'!E46</f>
        <v>Lower-middle-income</v>
      </c>
      <c r="E50" s="3" t="str">
        <f>'Graphs % IE (1)'!F46</f>
        <v>Myanmar</v>
      </c>
      <c r="F50" s="3" t="str">
        <f>'Data ALL'!$C$33</f>
        <v>Total</v>
      </c>
      <c r="G50" s="2">
        <f>'Graphs % IE (1)'!H46</f>
        <v>69.854833346543231</v>
      </c>
      <c r="H50" s="2">
        <f>'Graphs % IE (1)'!I46</f>
        <v>13.656911818984646</v>
      </c>
      <c r="I50" s="2">
        <f>'Graphs % IE (1)'!J46</f>
        <v>0.48358790923531558</v>
      </c>
      <c r="J50" s="2">
        <f>'Graphs % IE (1)'!K46</f>
        <v>83.995333074763195</v>
      </c>
    </row>
    <row r="51" spans="1:10" ht="12.75" x14ac:dyDescent="0.2">
      <c r="A51" s="3">
        <v>2</v>
      </c>
      <c r="B51" s="3" t="str">
        <f>'Graphs % IE (1)'!D47</f>
        <v>Employees</v>
      </c>
      <c r="C51" s="3" t="str">
        <f>'Graphs % IE (1)'!E47</f>
        <v>Lower-middle-income</v>
      </c>
      <c r="E51" s="3" t="str">
        <f>'Graphs % IE (1)'!F47</f>
        <v>Nepal</v>
      </c>
      <c r="F51" s="3" t="str">
        <f>'Data ALL'!$C$33</f>
        <v>Total</v>
      </c>
      <c r="G51" s="2">
        <f>'Graphs % IE (1)'!H47</f>
        <v>49.757196882398539</v>
      </c>
      <c r="H51" s="2">
        <f>'Graphs % IE (1)'!I47</f>
        <v>34.06678853527206</v>
      </c>
      <c r="I51" s="2">
        <f>'Graphs % IE (1)'!J47</f>
        <v>1.2619424249408115</v>
      </c>
      <c r="J51" s="2">
        <f>'Graphs % IE (1)'!K47</f>
        <v>85.085927842611412</v>
      </c>
    </row>
    <row r="52" spans="1:10" ht="12.75" x14ac:dyDescent="0.2">
      <c r="B52" s="3" t="str">
        <f>'Graphs % IE (1)'!D48</f>
        <v>Employees</v>
      </c>
      <c r="C52" s="3" t="str">
        <f>'Graphs % IE (1)'!E48</f>
        <v>Lower-middle-income</v>
      </c>
      <c r="E52" s="3" t="str">
        <f>'Graphs % IE (1)'!F48</f>
        <v xml:space="preserve"> Bangladesh</v>
      </c>
      <c r="F52" s="3" t="str">
        <f>'Data ALL'!$C$33</f>
        <v>Total</v>
      </c>
      <c r="G52" s="2">
        <f>'Graphs % IE (1)'!H48</f>
        <v>49.120114184299197</v>
      </c>
      <c r="H52" s="2">
        <f>'Graphs % IE (1)'!I48</f>
        <v>38.395213136985411</v>
      </c>
      <c r="I52" s="2">
        <f>'Graphs % IE (1)'!J48</f>
        <v>4.7289790793211779</v>
      </c>
      <c r="J52" s="2">
        <f>'Graphs % IE (1)'!K48</f>
        <v>92.244306400605794</v>
      </c>
    </row>
    <row r="53" spans="1:10" ht="12.75" x14ac:dyDescent="0.2">
      <c r="A53" s="3">
        <v>2</v>
      </c>
      <c r="B53" s="3" t="str">
        <f>'Graphs % IE (1)'!D49</f>
        <v>Employees</v>
      </c>
      <c r="C53" s="3" t="str">
        <f>'Graphs % IE (1)'!E49</f>
        <v>Upper-middle-income</v>
      </c>
      <c r="D53" s="3" t="str">
        <f>C53</f>
        <v>Upper-middle-income</v>
      </c>
      <c r="E53" s="3" t="str">
        <f>'Graphs % IE (1)'!F49</f>
        <v>Marshall Islands</v>
      </c>
      <c r="F53" s="3" t="str">
        <f>'Data ALL'!$C$33</f>
        <v>Total</v>
      </c>
      <c r="G53" s="2">
        <f>'Graphs % IE (1)'!H49</f>
        <v>2.5925381903642775</v>
      </c>
      <c r="H53" s="2">
        <f>'Graphs % IE (1)'!I49</f>
        <v>6.7420681551116326</v>
      </c>
      <c r="I53" s="2">
        <f>'Graphs % IE (1)'!J49</f>
        <v>0.89600470035252644</v>
      </c>
      <c r="J53" s="2">
        <f>'Graphs % IE (1)'!K49</f>
        <v>10.230611045828436</v>
      </c>
    </row>
    <row r="54" spans="1:10" ht="12.75" x14ac:dyDescent="0.2">
      <c r="A54" s="3">
        <v>2</v>
      </c>
      <c r="B54" s="3" t="str">
        <f>'Graphs % IE (1)'!D50</f>
        <v>Employees</v>
      </c>
      <c r="C54" s="3" t="str">
        <f>'Graphs % IE (1)'!E50</f>
        <v>Upper-middle-income</v>
      </c>
      <c r="E54" s="3" t="str">
        <f>'Graphs % IE (1)'!F50</f>
        <v>Wallis &amp; Futuma</v>
      </c>
      <c r="F54" s="3" t="str">
        <f>'Data ALL'!$C$33</f>
        <v>Total</v>
      </c>
      <c r="G54" s="2">
        <f>'Graphs % IE (1)'!H50</f>
        <v>10.821511052457934</v>
      </c>
      <c r="H54" s="2">
        <f>'Graphs % IE (1)'!I50</f>
        <v>2.3754536456614979</v>
      </c>
      <c r="I54" s="2">
        <f>'Graphs % IE (1)'!J50</f>
        <v>1.7815902342461234</v>
      </c>
      <c r="J54" s="2">
        <f>'Graphs % IE (1)'!K50</f>
        <v>14.978554932365554</v>
      </c>
    </row>
    <row r="55" spans="1:10" ht="12.75" x14ac:dyDescent="0.2">
      <c r="A55" s="3">
        <v>2</v>
      </c>
      <c r="B55" s="3" t="str">
        <f>'Graphs % IE (1)'!D51</f>
        <v>Employees</v>
      </c>
      <c r="C55" s="3" t="str">
        <f>'Graphs % IE (1)'!E51</f>
        <v>Upper-middle-income</v>
      </c>
      <c r="E55" s="3" t="str">
        <f>'Graphs % IE (1)'!F51</f>
        <v>Mongolia</v>
      </c>
      <c r="F55" s="3" t="str">
        <f>'Data ALL'!$C$33</f>
        <v>Total</v>
      </c>
      <c r="G55" s="2">
        <f>'Graphs % IE (1)'!H51</f>
        <v>4.9744421360993618</v>
      </c>
      <c r="H55" s="2">
        <f>'Graphs % IE (1)'!I51</f>
        <v>10.332127679714628</v>
      </c>
      <c r="I55" s="2">
        <f>'Graphs % IE (1)'!J51</f>
        <v>0.1114731393327056</v>
      </c>
      <c r="J55" s="2">
        <f>'Graphs % IE (1)'!K51</f>
        <v>15.418042955146696</v>
      </c>
    </row>
    <row r="56" spans="1:10" ht="12.75" x14ac:dyDescent="0.2">
      <c r="A56" s="3">
        <v>2</v>
      </c>
      <c r="B56" s="3" t="str">
        <f>'Graphs % IE (1)'!D52</f>
        <v>Employees</v>
      </c>
      <c r="C56" s="3" t="str">
        <f>'Graphs % IE (1)'!E52</f>
        <v>Upper-middle-income</v>
      </c>
      <c r="E56" s="3" t="str">
        <f>'Graphs % IE (1)'!F52</f>
        <v>Cook Islands</v>
      </c>
      <c r="F56" s="3" t="str">
        <f>'Data ALL'!$C$33</f>
        <v>Total</v>
      </c>
      <c r="G56" s="2">
        <f>'Graphs % IE (1)'!H52</f>
        <v>11.01281269066504</v>
      </c>
      <c r="H56" s="2">
        <f>'Graphs % IE (1)'!I52</f>
        <v>5.4758999389871876</v>
      </c>
      <c r="I56" s="2">
        <f>'Graphs % IE (1)'!J52</f>
        <v>1.2660158633312995</v>
      </c>
      <c r="J56" s="2">
        <f>'Graphs % IE (1)'!K52</f>
        <v>17.754728492983528</v>
      </c>
    </row>
    <row r="57" spans="1:10" ht="12.75" x14ac:dyDescent="0.2">
      <c r="B57" s="3" t="str">
        <f>'Graphs % IE (1)'!D53</f>
        <v>Employees</v>
      </c>
      <c r="C57" s="3" t="str">
        <f>'Graphs % IE (1)'!E53</f>
        <v>Upper-middle-income</v>
      </c>
      <c r="E57" s="3" t="str">
        <f>'Graphs % IE (1)'!F53</f>
        <v>Tuvalu</v>
      </c>
      <c r="F57" s="3" t="str">
        <f>'Data ALL'!$C$33</f>
        <v>Total</v>
      </c>
      <c r="G57" s="2">
        <f>'Graphs % IE (1)'!H53</f>
        <v>4.1701417848206832</v>
      </c>
      <c r="H57" s="2">
        <f>'Graphs % IE (1)'!I53</f>
        <v>14.178482068390325</v>
      </c>
      <c r="I57" s="2">
        <f>'Graphs % IE (1)'!J53</f>
        <v>0.16680567139282734</v>
      </c>
      <c r="J57" s="2">
        <f>'Graphs % IE (1)'!K53</f>
        <v>18.515429524603835</v>
      </c>
    </row>
    <row r="58" spans="1:10" ht="12.75" x14ac:dyDescent="0.2">
      <c r="A58" s="3">
        <v>2</v>
      </c>
      <c r="B58" s="3" t="str">
        <f>'Graphs % IE (1)'!D54</f>
        <v>Employees</v>
      </c>
      <c r="C58" s="3" t="str">
        <f>'Graphs % IE (1)'!E54</f>
        <v>Upper-middle-income</v>
      </c>
      <c r="E58" s="3" t="str">
        <f>'Graphs % IE (1)'!F54</f>
        <v>Fiji</v>
      </c>
      <c r="F58" s="3" t="str">
        <f>'Data ALL'!$C$33</f>
        <v>Total</v>
      </c>
      <c r="G58" s="2">
        <f>'Graphs % IE (1)'!H54</f>
        <v>4.856207610926587</v>
      </c>
      <c r="H58" s="2">
        <f>'Graphs % IE (1)'!I54</f>
        <v>12.472421566695346</v>
      </c>
      <c r="I58" s="2">
        <f>'Graphs % IE (1)'!J54</f>
        <v>2.9176660594204082</v>
      </c>
      <c r="J58" s="2">
        <f>'Graphs % IE (1)'!K54</f>
        <v>20.246295237042343</v>
      </c>
    </row>
    <row r="59" spans="1:10" ht="12.75" x14ac:dyDescent="0.2">
      <c r="A59" s="3">
        <v>2</v>
      </c>
      <c r="B59" s="3" t="str">
        <f>'Graphs % IE (1)'!D55</f>
        <v>Employees</v>
      </c>
      <c r="C59" s="3" t="str">
        <f>'Graphs % IE (1)'!E55</f>
        <v>Upper-middle income</v>
      </c>
      <c r="E59" s="3" t="str">
        <f>'Graphs % IE (1)'!F55</f>
        <v>Abelina</v>
      </c>
      <c r="F59" s="3" t="str">
        <f>'Data ALL'!$C$33</f>
        <v>Total</v>
      </c>
      <c r="G59" s="2">
        <f>'Graphs % IE (1)'!H55</f>
        <v>9.8582537632200342</v>
      </c>
      <c r="H59" s="2">
        <f>'Graphs % IE (1)'!I55</f>
        <v>10.401777049657273</v>
      </c>
      <c r="I59" s="2">
        <f>'Graphs % IE (1)'!J55</f>
        <v>9.6859085734244577</v>
      </c>
      <c r="J59" s="2">
        <f>'Graphs % IE (1)'!K55</f>
        <v>29.945939386301767</v>
      </c>
    </row>
    <row r="60" spans="1:10" ht="12.75" x14ac:dyDescent="0.2">
      <c r="B60" s="3" t="str">
        <f>'Graphs % IE (1)'!D56</f>
        <v>Employees</v>
      </c>
      <c r="C60" s="3" t="str">
        <f>'Graphs % IE (1)'!E56</f>
        <v>Upper-middle-income</v>
      </c>
      <c r="E60" s="3" t="str">
        <f>'Graphs % IE (1)'!F56</f>
        <v>Maldives</v>
      </c>
      <c r="F60" s="3" t="str">
        <f>'Data ALL'!$C$33</f>
        <v>Total</v>
      </c>
      <c r="G60" s="2">
        <f>'Graphs % IE (1)'!H56</f>
        <v>3.111075457800661</v>
      </c>
      <c r="H60" s="2">
        <f>'Graphs % IE (1)'!I56</f>
        <v>23.361507551614245</v>
      </c>
      <c r="I60" s="2">
        <f>'Graphs % IE (1)'!J56</f>
        <v>5.1194912596719728</v>
      </c>
      <c r="J60" s="2">
        <f>'Graphs % IE (1)'!K56</f>
        <v>31.592074269086879</v>
      </c>
    </row>
    <row r="61" spans="1:10" ht="12.75" x14ac:dyDescent="0.2">
      <c r="B61" s="3" t="str">
        <f>'Graphs % IE (1)'!D57</f>
        <v>Employees</v>
      </c>
      <c r="C61" s="3" t="str">
        <f>'Graphs % IE (1)'!E57</f>
        <v>Upper-middle-income</v>
      </c>
      <c r="E61" s="3" t="str">
        <f>'Graphs % IE (1)'!F57</f>
        <v>Thailand</v>
      </c>
      <c r="F61" s="3" t="str">
        <f>'Data ALL'!$C$33</f>
        <v>Total</v>
      </c>
      <c r="G61" s="2">
        <f>'Graphs % IE (1)'!H57</f>
        <v>17.839938749109887</v>
      </c>
      <c r="H61" s="2">
        <f>'Graphs % IE (1)'!I57</f>
        <v>27.339517478462422</v>
      </c>
      <c r="I61" s="2">
        <f>'Graphs % IE (1)'!J57</f>
        <v>0.81873705186350143</v>
      </c>
      <c r="J61" s="2">
        <f>'Graphs % IE (1)'!K57</f>
        <v>45.99819327943581</v>
      </c>
    </row>
    <row r="62" spans="1:10" ht="12.75" x14ac:dyDescent="0.2">
      <c r="B62" s="3" t="str">
        <f>'Graphs % IE (1)'!D58</f>
        <v>Employees</v>
      </c>
      <c r="C62" s="3" t="str">
        <f>'Graphs % IE (1)'!E58</f>
        <v>Upper-middle-income</v>
      </c>
      <c r="E62" s="3" t="str">
        <f>'Graphs % IE (1)'!F58</f>
        <v>Tonga</v>
      </c>
      <c r="F62" s="3" t="str">
        <f>'Data ALL'!$C$33</f>
        <v>Total</v>
      </c>
      <c r="G62" s="2">
        <f>'Graphs % IE (1)'!H58</f>
        <v>30.907614466862388</v>
      </c>
      <c r="H62" s="2">
        <f>'Graphs % IE (1)'!I58</f>
        <v>30.083078268473983</v>
      </c>
      <c r="I62" s="2">
        <f>'Graphs % IE (1)'!J58</f>
        <v>4.9409707039790121</v>
      </c>
      <c r="J62" s="2">
        <f>'Graphs % IE (1)'!K58</f>
        <v>65.931663439315372</v>
      </c>
    </row>
    <row r="63" spans="1:10" ht="12.75" x14ac:dyDescent="0.2">
      <c r="B63" s="3" t="str">
        <f>'Graphs % IE (1)'!D59</f>
        <v>Employees</v>
      </c>
      <c r="C63" s="3" t="str">
        <f>'Graphs % IE (1)'!E59</f>
        <v>Upper-middle-income</v>
      </c>
      <c r="E63" s="3" t="str">
        <f>'Graphs % IE (1)'!F59</f>
        <v xml:space="preserve"> Indonesia</v>
      </c>
      <c r="F63" s="3" t="str">
        <f>'Data ALL'!$C$33</f>
        <v>Total</v>
      </c>
      <c r="G63" s="2">
        <f>'Graphs % IE (1)'!H59</f>
        <v>27.220514498075744</v>
      </c>
      <c r="H63" s="2">
        <f>'Graphs % IE (1)'!I59</f>
        <v>47.951322142812487</v>
      </c>
      <c r="I63" s="2">
        <f>'Graphs % IE (1)'!J59</f>
        <v>5.1328683163006668</v>
      </c>
      <c r="J63" s="2">
        <f>'Graphs % IE (1)'!K59</f>
        <v>80.304704957188903</v>
      </c>
    </row>
    <row r="64" spans="1:10" ht="12.75" x14ac:dyDescent="0.2">
      <c r="B64" s="3" t="str">
        <f>'Graphs % IE (1)'!D60</f>
        <v>Employees</v>
      </c>
      <c r="C64" s="3" t="str">
        <f>'Graphs % IE (1)'!E60</f>
        <v>High-income</v>
      </c>
      <c r="D64" s="3" t="str">
        <f>C64</f>
        <v>High-income</v>
      </c>
      <c r="E64" s="3" t="str">
        <f>'Graphs % IE (1)'!F60</f>
        <v>Australia</v>
      </c>
      <c r="F64" s="3" t="str">
        <f>'Data ALL'!$C$33</f>
        <v>Total</v>
      </c>
      <c r="G64" s="2">
        <f>'Graphs % IE (1)'!H60</f>
        <v>16.781439662231247</v>
      </c>
      <c r="H64" s="2">
        <f>'Graphs % IE (1)'!I60</f>
        <v>3.209804878332565</v>
      </c>
      <c r="I64" s="2">
        <f>'Graphs % IE (1)'!J60</f>
        <v>4.8831320692699375E-2</v>
      </c>
      <c r="J64" s="2">
        <f>'Graphs % IE (1)'!K60</f>
        <v>20.040075861256511</v>
      </c>
    </row>
    <row r="65" spans="2:12" ht="12.75" x14ac:dyDescent="0.2">
      <c r="B65" s="3" t="str">
        <f>'Graphs % IE (1)'!D61</f>
        <v>Employees</v>
      </c>
      <c r="C65" s="3" t="str">
        <f>'Graphs % IE (1)'!E61</f>
        <v>High-income</v>
      </c>
      <c r="E65" s="3" t="str">
        <f>'Graphs % IE (1)'!F61</f>
        <v>Korea Republic</v>
      </c>
      <c r="F65" s="3" t="str">
        <f>'Data ALL'!$C$33</f>
        <v>Total</v>
      </c>
      <c r="G65" s="2">
        <f>'Graphs % IE (1)'!H61</f>
        <v>11.545492341501079</v>
      </c>
      <c r="H65" s="2">
        <f>'Graphs % IE (1)'!I61</f>
        <v>12.669512153644114</v>
      </c>
      <c r="I65" s="2">
        <f>'Graphs % IE (1)'!J61</f>
        <v>0.21505119795238647</v>
      </c>
      <c r="J65" s="2">
        <f>'Graphs % IE (1)'!K61</f>
        <v>24.430055693097582</v>
      </c>
    </row>
    <row r="66" spans="2:12" ht="12.75" x14ac:dyDescent="0.2">
      <c r="B66" s="3" t="str">
        <f>'Graphs % IE (1)'!D62</f>
        <v>Employees</v>
      </c>
      <c r="C66" s="3" t="str">
        <f>'Graphs % IE (1)'!E62</f>
        <v>High-income</v>
      </c>
      <c r="E66" s="3" t="str">
        <f>'Graphs % IE (1)'!F62</f>
        <v xml:space="preserve"> Brunei Darussalam</v>
      </c>
      <c r="F66" s="3" t="str">
        <f>'Data ALL'!$C$33</f>
        <v>Total</v>
      </c>
      <c r="G66" s="2">
        <f>'Graphs % IE (1)'!H62</f>
        <v>0.36807062168025734</v>
      </c>
      <c r="H66" s="2">
        <f>'Graphs % IE (1)'!I62</f>
        <v>22.827859654372709</v>
      </c>
      <c r="I66" s="2">
        <f>'Graphs % IE (1)'!J62</f>
        <v>4.2203436323283707</v>
      </c>
      <c r="J66" s="2">
        <f>'Graphs % IE (1)'!K62</f>
        <v>27.416273908381335</v>
      </c>
    </row>
    <row r="67" spans="2:12" ht="12.75" x14ac:dyDescent="0.2">
      <c r="B67" s="3" t="str">
        <f>'Graphs % IE (1)'!D63</f>
        <v>Employees</v>
      </c>
      <c r="C67" s="3" t="str">
        <f>'Graphs % IE (1)'!E63</f>
        <v>High-income</v>
      </c>
      <c r="E67" s="3" t="str">
        <f>'Graphs % IE (1)'!F63</f>
        <v>Nauru</v>
      </c>
      <c r="F67" s="3" t="str">
        <f>'Data ALL'!$C$33</f>
        <v>Total</v>
      </c>
      <c r="G67" s="2">
        <f>'Graphs % IE (1)'!H63</f>
        <v>22.424684159378035</v>
      </c>
      <c r="H67" s="2">
        <f>'Graphs % IE (1)'!I63</f>
        <v>25.097181729834787</v>
      </c>
      <c r="I67" s="2">
        <f>'Graphs % IE (1)'!J63</f>
        <v>0</v>
      </c>
      <c r="J67" s="2">
        <f>'Graphs % IE (1)'!K63</f>
        <v>47.521865889212819</v>
      </c>
    </row>
    <row r="68" spans="2:12" ht="12.75" x14ac:dyDescent="0.2">
      <c r="G68" s="2"/>
      <c r="H68" s="2"/>
      <c r="I68" s="2"/>
      <c r="J68" s="2"/>
    </row>
    <row r="69" spans="2:12" ht="12.75" x14ac:dyDescent="0.2">
      <c r="G69" s="2"/>
      <c r="H69" s="2"/>
      <c r="I69" s="2"/>
      <c r="J69" s="2"/>
    </row>
    <row r="70" spans="2:12" ht="12.75" x14ac:dyDescent="0.2">
      <c r="D70" s="33" t="s">
        <v>9</v>
      </c>
      <c r="G70" s="2"/>
      <c r="H70" s="2"/>
      <c r="I70" s="2"/>
      <c r="J70" s="2"/>
    </row>
    <row r="71" spans="2:12" ht="12.75" x14ac:dyDescent="0.2">
      <c r="E71" s="14"/>
      <c r="F71" s="14"/>
      <c r="G71" s="14" t="s">
        <v>28</v>
      </c>
      <c r="H71" s="14" t="s">
        <v>29</v>
      </c>
      <c r="I71" s="14" t="s">
        <v>30</v>
      </c>
      <c r="J71" s="14" t="s">
        <v>1</v>
      </c>
      <c r="L71" s="27" t="s">
        <v>9</v>
      </c>
    </row>
    <row r="72" spans="2:12" ht="12.75" x14ac:dyDescent="0.2">
      <c r="B72" s="3" t="str">
        <f>'Graphs % IE (1)'!D64</f>
        <v>Employer</v>
      </c>
      <c r="C72" s="3" t="str">
        <f>'Graphs % IE (1)'!E64</f>
        <v>Lower-middle-income</v>
      </c>
      <c r="D72" s="3" t="s">
        <v>174</v>
      </c>
      <c r="E72" s="3" t="str">
        <f>'Graphs % IE (1)'!F64</f>
        <v>Pakistan</v>
      </c>
      <c r="F72" s="3" t="str">
        <f>'Data ALL'!$C$33</f>
        <v>Total</v>
      </c>
      <c r="G72" s="2">
        <f>'Graphs % IE (1)'!H64</f>
        <v>26.849366916299704</v>
      </c>
      <c r="H72" s="2">
        <f>'Graphs % IE (1)'!I64</f>
        <v>0</v>
      </c>
      <c r="I72" s="2">
        <f>'Graphs % IE (1)'!J64</f>
        <v>0</v>
      </c>
      <c r="J72" s="2">
        <f>'Graphs % IE (1)'!K64</f>
        <v>26.849366916299704</v>
      </c>
    </row>
    <row r="73" spans="2:12" ht="12.75" x14ac:dyDescent="0.2">
      <c r="B73" s="3" t="str">
        <f>'Graphs % IE (1)'!D65</f>
        <v>Employer</v>
      </c>
      <c r="C73" s="3" t="str">
        <f>'Graphs % IE (1)'!E65</f>
        <v>Lower-middle-income</v>
      </c>
      <c r="E73" s="3" t="str">
        <f>'Graphs % IE (1)'!F65</f>
        <v xml:space="preserve"> Bangladesh</v>
      </c>
      <c r="F73" s="3" t="str">
        <f>'Data ALL'!$C$33</f>
        <v>Total</v>
      </c>
      <c r="G73" s="2">
        <f>'Graphs % IE (1)'!H65</f>
        <v>31.670212794205622</v>
      </c>
      <c r="H73" s="2">
        <f>'Graphs % IE (1)'!I65</f>
        <v>0</v>
      </c>
      <c r="I73" s="2">
        <f>'Graphs % IE (1)'!J65</f>
        <v>0.83494897407603119</v>
      </c>
      <c r="J73" s="2">
        <f>'Graphs % IE (1)'!K65</f>
        <v>32.505161768281653</v>
      </c>
    </row>
    <row r="74" spans="2:12" ht="12.75" x14ac:dyDescent="0.2">
      <c r="B74" s="3" t="str">
        <f>'Graphs % IE (1)'!D66</f>
        <v>Employer</v>
      </c>
      <c r="C74" s="3" t="str">
        <f>'Graphs % IE (1)'!E66</f>
        <v>Lower-middle-income</v>
      </c>
      <c r="E74" s="3" t="str">
        <f>'Graphs % IE (1)'!F66</f>
        <v>Western Samoa</v>
      </c>
      <c r="F74" s="3" t="str">
        <f>'Data ALL'!$C$33</f>
        <v>Total</v>
      </c>
      <c r="G74" s="2">
        <f>'Graphs % IE (1)'!H66</f>
        <v>33.662714097496703</v>
      </c>
      <c r="H74" s="2">
        <f>'Graphs % IE (1)'!I66</f>
        <v>0</v>
      </c>
      <c r="I74" s="2">
        <f>'Graphs % IE (1)'!J66</f>
        <v>5.2700922266139658</v>
      </c>
      <c r="J74" s="2">
        <f>'Graphs % IE (1)'!K66</f>
        <v>38.932806324110672</v>
      </c>
    </row>
    <row r="75" spans="2:12" ht="12.75" x14ac:dyDescent="0.2">
      <c r="B75" s="3" t="str">
        <f>'Graphs % IE (1)'!D67</f>
        <v>Employer</v>
      </c>
      <c r="C75" s="3" t="str">
        <f>'Graphs % IE (1)'!E67</f>
        <v>Lower-middle-income</v>
      </c>
      <c r="E75" s="3" t="str">
        <f>'Graphs % IE (1)'!F67</f>
        <v>Kiribati</v>
      </c>
      <c r="F75" s="3" t="str">
        <f>'Data ALL'!$C$33</f>
        <v>Total</v>
      </c>
      <c r="G75" s="2">
        <f>'Graphs % IE (1)'!H67</f>
        <v>21.205821205821206</v>
      </c>
      <c r="H75" s="2">
        <f>'Graphs % IE (1)'!I67</f>
        <v>0</v>
      </c>
      <c r="I75" s="2">
        <f>'Graphs % IE (1)'!J67</f>
        <v>25.155925155925157</v>
      </c>
      <c r="J75" s="2">
        <f>'Graphs % IE (1)'!K67</f>
        <v>46.361746361746363</v>
      </c>
    </row>
    <row r="76" spans="2:12" ht="12.75" x14ac:dyDescent="0.2">
      <c r="B76" s="3" t="str">
        <f>'Graphs % IE (1)'!D68</f>
        <v>Employer</v>
      </c>
      <c r="C76" s="3" t="str">
        <f>'Graphs % IE (1)'!E68</f>
        <v>Lower-middle-income</v>
      </c>
      <c r="E76" s="3" t="str">
        <f>'Graphs % IE (1)'!F68</f>
        <v>Nepal</v>
      </c>
      <c r="F76" s="3" t="str">
        <f>'Data ALL'!$C$33</f>
        <v>Total</v>
      </c>
      <c r="G76" s="2">
        <f>'Graphs % IE (1)'!H68</f>
        <v>46.300539265197656</v>
      </c>
      <c r="H76" s="2">
        <f>'Graphs % IE (1)'!I68</f>
        <v>0</v>
      </c>
      <c r="I76" s="2">
        <f>'Graphs % IE (1)'!J68</f>
        <v>0.27811560031902427</v>
      </c>
      <c r="J76" s="2">
        <f>'Graphs % IE (1)'!K68</f>
        <v>46.578654865516683</v>
      </c>
    </row>
    <row r="77" spans="2:12" ht="12.75" x14ac:dyDescent="0.2">
      <c r="B77" s="3" t="str">
        <f>'Graphs % IE (1)'!D69</f>
        <v>Employer</v>
      </c>
      <c r="C77" s="3" t="str">
        <f>'Graphs % IE (1)'!E69</f>
        <v>Lower-middle-income</v>
      </c>
      <c r="E77" s="3" t="str">
        <f>'Graphs % IE (1)'!F69</f>
        <v>Sri Lanka</v>
      </c>
      <c r="F77" s="3" t="str">
        <f>'Data ALL'!$C$33</f>
        <v>Total</v>
      </c>
      <c r="G77" s="2">
        <f>'Graphs % IE (1)'!H69</f>
        <v>48.548277334189983</v>
      </c>
      <c r="H77" s="2">
        <f>'Graphs % IE (1)'!I69</f>
        <v>0</v>
      </c>
      <c r="I77" s="2">
        <f>'Graphs % IE (1)'!J69</f>
        <v>1.9997379333082539</v>
      </c>
      <c r="J77" s="2">
        <f>'Graphs % IE (1)'!K69</f>
        <v>50.548015267498236</v>
      </c>
    </row>
    <row r="78" spans="2:12" ht="12.75" x14ac:dyDescent="0.2">
      <c r="B78" s="3" t="str">
        <f>'Graphs % IE (1)'!D70</f>
        <v>Employer</v>
      </c>
      <c r="C78" s="3" t="str">
        <f>'Graphs % IE (1)'!E70</f>
        <v>Lower-middle-income</v>
      </c>
      <c r="E78" s="3" t="str">
        <f>'Graphs % IE (1)'!F70</f>
        <v>Myanmar</v>
      </c>
      <c r="F78" s="3" t="str">
        <f>'Data ALL'!$C$33</f>
        <v>Total</v>
      </c>
      <c r="G78" s="2">
        <f>'Graphs % IE (1)'!H70</f>
        <v>51.69448851061432</v>
      </c>
      <c r="H78" s="2">
        <f>'Graphs % IE (1)'!I70</f>
        <v>0</v>
      </c>
      <c r="I78" s="2">
        <f>'Graphs % IE (1)'!J70</f>
        <v>0.40892036220924399</v>
      </c>
      <c r="J78" s="2">
        <f>'Graphs % IE (1)'!K70</f>
        <v>52.103408872823564</v>
      </c>
    </row>
    <row r="79" spans="2:12" ht="12.75" x14ac:dyDescent="0.2">
      <c r="B79" s="3" t="str">
        <f>'Graphs % IE (1)'!D71</f>
        <v>Employer</v>
      </c>
      <c r="C79" s="3" t="str">
        <f>'Graphs % IE (1)'!E71</f>
        <v>Low-income</v>
      </c>
      <c r="E79" s="3" t="str">
        <f>'Graphs % IE (1)'!F71</f>
        <v>Afghanistan</v>
      </c>
      <c r="F79" s="3" t="str">
        <f>'Data ALL'!$C$33</f>
        <v>Total</v>
      </c>
      <c r="G79" s="2">
        <f>'Graphs % IE (1)'!H71</f>
        <v>56.204836935621373</v>
      </c>
      <c r="H79" s="2">
        <f>'Graphs % IE (1)'!I71</f>
        <v>0</v>
      </c>
      <c r="I79" s="2">
        <f>'Graphs % IE (1)'!J71</f>
        <v>2.0774673454404637</v>
      </c>
      <c r="J79" s="2">
        <f>'Graphs % IE (1)'!K71</f>
        <v>58.282304281061833</v>
      </c>
    </row>
    <row r="80" spans="2:12" ht="12.75" x14ac:dyDescent="0.2">
      <c r="B80" s="3" t="str">
        <f>'Graphs % IE (1)'!D72</f>
        <v>Employer</v>
      </c>
      <c r="C80" s="3" t="str">
        <f>'Graphs % IE (1)'!E72</f>
        <v>Lower-middle-income</v>
      </c>
      <c r="E80" s="3" t="str">
        <f>'Graphs % IE (1)'!F72</f>
        <v>Viet Nam</v>
      </c>
      <c r="F80" s="3" t="str">
        <f>'Data ALL'!$C$33</f>
        <v>Total</v>
      </c>
      <c r="G80" s="2">
        <f>'Graphs % IE (1)'!H72</f>
        <v>62.356201058745889</v>
      </c>
      <c r="H80" s="2">
        <f>'Graphs % IE (1)'!I72</f>
        <v>0</v>
      </c>
      <c r="I80" s="2">
        <f>'Graphs % IE (1)'!J72</f>
        <v>5.0643812982976752E-2</v>
      </c>
      <c r="J80" s="2">
        <f>'Graphs % IE (1)'!K72</f>
        <v>62.406844871728865</v>
      </c>
    </row>
    <row r="81" spans="1:12" ht="12.75" x14ac:dyDescent="0.2">
      <c r="B81" s="3" t="str">
        <f>'Graphs % IE (1)'!D73</f>
        <v>Employer</v>
      </c>
      <c r="C81" s="3" t="str">
        <f>'Graphs % IE (1)'!E73</f>
        <v>Lower-middle-income</v>
      </c>
      <c r="E81" s="3" t="str">
        <f>'Graphs % IE (1)'!F73</f>
        <v>Timor Leste</v>
      </c>
      <c r="F81" s="3" t="str">
        <f>'Data ALL'!$C$33</f>
        <v>Total</v>
      </c>
      <c r="G81" s="2">
        <f>'Graphs % IE (1)'!H73</f>
        <v>32.505910165484636</v>
      </c>
      <c r="H81" s="2">
        <f>'Graphs % IE (1)'!I73</f>
        <v>0</v>
      </c>
      <c r="I81" s="2">
        <f>'Graphs % IE (1)'!J73</f>
        <v>30.693459416863671</v>
      </c>
      <c r="J81" s="2">
        <f>'Graphs % IE (1)'!K73</f>
        <v>63.199369582348311</v>
      </c>
    </row>
    <row r="82" spans="1:12" ht="12.75" x14ac:dyDescent="0.2">
      <c r="B82" s="3" t="str">
        <f>'Graphs % IE (1)'!D74</f>
        <v>Employer</v>
      </c>
      <c r="C82" s="3" t="str">
        <f>'Graphs % IE (1)'!E74</f>
        <v>Lower-middle-income</v>
      </c>
      <c r="E82" s="3" t="str">
        <f>'Graphs % IE (1)'!F74</f>
        <v>Lao PDR</v>
      </c>
      <c r="F82" s="3" t="str">
        <f>'Data ALL'!$C$33</f>
        <v>Total</v>
      </c>
      <c r="G82" s="2">
        <f>'Graphs % IE (1)'!H74</f>
        <v>39.15995975855131</v>
      </c>
      <c r="H82" s="2">
        <f>'Graphs % IE (1)'!I74</f>
        <v>0</v>
      </c>
      <c r="I82" s="2">
        <f>'Graphs % IE (1)'!J74</f>
        <v>27.807469818913482</v>
      </c>
      <c r="J82" s="2">
        <f>'Graphs % IE (1)'!K74</f>
        <v>66.967429577464799</v>
      </c>
    </row>
    <row r="83" spans="1:12" ht="12.75" x14ac:dyDescent="0.2">
      <c r="B83" s="3" t="str">
        <f>'Graphs % IE (1)'!D75</f>
        <v>Employer</v>
      </c>
      <c r="C83" s="3" t="str">
        <f>'Graphs % IE (1)'!E75</f>
        <v>Lower-middle-income</v>
      </c>
      <c r="E83" s="3" t="str">
        <f>'Graphs % IE (1)'!F75</f>
        <v>Vanuatu</v>
      </c>
      <c r="F83" s="3" t="str">
        <f>'Data ALL'!$C$33</f>
        <v>Total</v>
      </c>
      <c r="G83" s="2">
        <f>'Graphs % IE (1)'!H75</f>
        <v>62.070343725019981</v>
      </c>
      <c r="H83" s="2">
        <f>'Graphs % IE (1)'!I75</f>
        <v>0</v>
      </c>
      <c r="I83" s="2">
        <f>'Graphs % IE (1)'!J75</f>
        <v>7.4740207833733017</v>
      </c>
      <c r="J83" s="2">
        <f>'Graphs % IE (1)'!K75</f>
        <v>69.544364508393286</v>
      </c>
    </row>
    <row r="84" spans="1:12" ht="12.75" x14ac:dyDescent="0.2">
      <c r="B84" s="3" t="str">
        <f>'Graphs % IE (1)'!D76</f>
        <v>Employer</v>
      </c>
      <c r="C84" s="3" t="str">
        <f>'Graphs % IE (1)'!E76</f>
        <v>Lower-middle-income</v>
      </c>
      <c r="E84" s="3" t="str">
        <f>'Graphs % IE (1)'!F76</f>
        <v xml:space="preserve"> Cambodia</v>
      </c>
      <c r="F84" s="3" t="str">
        <f>'Data ALL'!$C$33</f>
        <v>Total</v>
      </c>
      <c r="G84" s="2">
        <f>'Graphs % IE (1)'!H76</f>
        <v>84.261359424801725</v>
      </c>
      <c r="H84" s="2">
        <f>'Graphs % IE (1)'!I76</f>
        <v>0</v>
      </c>
      <c r="I84" s="2">
        <f>'Graphs % IE (1)'!J76</f>
        <v>1.0529241716700022</v>
      </c>
      <c r="J84" s="2">
        <f>'Graphs % IE (1)'!K76</f>
        <v>85.314283596471725</v>
      </c>
    </row>
    <row r="85" spans="1:12" ht="12.75" x14ac:dyDescent="0.2">
      <c r="B85" s="3" t="str">
        <f>'Graphs % IE (1)'!D77</f>
        <v>Employer</v>
      </c>
      <c r="C85" s="3" t="str">
        <f>'Graphs % IE (1)'!E77</f>
        <v>Lower-middle-income</v>
      </c>
      <c r="E85" s="3" t="str">
        <f>'Graphs % IE (1)'!F77</f>
        <v xml:space="preserve"> India</v>
      </c>
      <c r="F85" s="3" t="str">
        <f>'Data ALL'!$C$33</f>
        <v>Total</v>
      </c>
      <c r="G85" s="2">
        <f>'Graphs % IE (1)'!H77</f>
        <v>85.952932599610548</v>
      </c>
      <c r="H85" s="2">
        <f>'Graphs % IE (1)'!I77</f>
        <v>0</v>
      </c>
      <c r="I85" s="2">
        <f>'Graphs % IE (1)'!J77</f>
        <v>1.755761120152969</v>
      </c>
      <c r="J85" s="2">
        <f>'Graphs % IE (1)'!K77</f>
        <v>87.708693719763517</v>
      </c>
    </row>
    <row r="86" spans="1:12" ht="12.75" x14ac:dyDescent="0.2">
      <c r="B86" s="3" t="str">
        <f>'Graphs % IE (1)'!D78</f>
        <v>Employer</v>
      </c>
      <c r="C86" s="3" t="str">
        <f>'Graphs % IE (1)'!E78</f>
        <v>Upper-middle-income</v>
      </c>
      <c r="D86" s="3" t="str">
        <f>C86</f>
        <v>Upper-middle-income</v>
      </c>
      <c r="E86" s="3" t="str">
        <f>'Graphs % IE (1)'!F78</f>
        <v>Marshall Islands</v>
      </c>
      <c r="F86" s="3" t="str">
        <f>'Data ALL'!$C$33</f>
        <v>Total</v>
      </c>
      <c r="G86" s="2">
        <f>'Graphs % IE (1)'!H78</f>
        <v>0</v>
      </c>
      <c r="H86" s="2">
        <f>'Graphs % IE (1)'!I78</f>
        <v>0</v>
      </c>
      <c r="I86" s="2">
        <f>'Graphs % IE (1)'!J78</f>
        <v>0</v>
      </c>
      <c r="J86" s="2">
        <f>'Graphs % IE (1)'!K78</f>
        <v>0</v>
      </c>
    </row>
    <row r="87" spans="1:12" ht="12.75" x14ac:dyDescent="0.2">
      <c r="B87" s="3" t="str">
        <f>'Graphs % IE (1)'!D79</f>
        <v>Employer</v>
      </c>
      <c r="C87" s="3" t="str">
        <f>'Graphs % IE (1)'!E79</f>
        <v>Upper-middle-income</v>
      </c>
      <c r="E87" s="3" t="str">
        <f>'Graphs % IE (1)'!F79</f>
        <v>Fiji</v>
      </c>
      <c r="F87" s="3" t="str">
        <f>'Data ALL'!$C$33</f>
        <v>Total</v>
      </c>
      <c r="G87" s="2">
        <f>'Graphs % IE (1)'!H79</f>
        <v>4.6656686626746504</v>
      </c>
      <c r="H87" s="2">
        <f>'Graphs % IE (1)'!I79</f>
        <v>0</v>
      </c>
      <c r="I87" s="2">
        <f>'Graphs % IE (1)'!J79</f>
        <v>0</v>
      </c>
      <c r="J87" s="2">
        <f>'Graphs % IE (1)'!K79</f>
        <v>4.6656686626746504</v>
      </c>
    </row>
    <row r="88" spans="1:12" ht="12.75" x14ac:dyDescent="0.2">
      <c r="B88" s="3" t="str">
        <f>'Graphs % IE (1)'!D80</f>
        <v>Employer</v>
      </c>
      <c r="C88" s="3" t="str">
        <f>'Graphs % IE (1)'!E80</f>
        <v>Upper-middle-income</v>
      </c>
      <c r="E88" s="3" t="str">
        <f>'Graphs % IE (1)'!F80</f>
        <v>Tuvalu</v>
      </c>
      <c r="F88" s="3" t="str">
        <f>'Data ALL'!$C$33</f>
        <v>Total</v>
      </c>
      <c r="G88" s="2">
        <f>'Graphs % IE (1)'!H80</f>
        <v>16.666666666666664</v>
      </c>
      <c r="H88" s="2">
        <f>'Graphs % IE (1)'!I80</f>
        <v>0</v>
      </c>
      <c r="I88" s="2">
        <f>'Graphs % IE (1)'!J80</f>
        <v>0</v>
      </c>
      <c r="J88" s="2">
        <f>'Graphs % IE (1)'!K80</f>
        <v>16.666666666666664</v>
      </c>
    </row>
    <row r="89" spans="1:12" ht="12.75" x14ac:dyDescent="0.2">
      <c r="B89" s="3" t="str">
        <f>'Graphs % IE (1)'!D81</f>
        <v>Employer</v>
      </c>
      <c r="C89" s="3" t="str">
        <f>'Graphs % IE (1)'!E81</f>
        <v>Upper-middle-income</v>
      </c>
      <c r="E89" s="3" t="str">
        <f>'Graphs % IE (1)'!F81</f>
        <v>Mongolia</v>
      </c>
      <c r="F89" s="3" t="str">
        <f>'Data ALL'!$C$33</f>
        <v>Total</v>
      </c>
      <c r="G89" s="2">
        <f>'Graphs % IE (1)'!H81</f>
        <v>28.117621807254778</v>
      </c>
      <c r="H89" s="2">
        <f>'Graphs % IE (1)'!I81</f>
        <v>0</v>
      </c>
      <c r="I89" s="2">
        <f>'Graphs % IE (1)'!J81</f>
        <v>1.0061171925305861</v>
      </c>
      <c r="J89" s="2">
        <f>'Graphs % IE (1)'!K81</f>
        <v>29.123738999785363</v>
      </c>
    </row>
    <row r="90" spans="1:12" ht="12.75" x14ac:dyDescent="0.2">
      <c r="B90" s="3" t="str">
        <f>'Graphs % IE (1)'!D82</f>
        <v>Employer</v>
      </c>
      <c r="C90" s="3" t="str">
        <f>'Graphs % IE (1)'!E82</f>
        <v>Upper-middle-income</v>
      </c>
      <c r="E90" s="3" t="str">
        <f>'Graphs % IE (1)'!F82</f>
        <v>Wallis &amp; Futuma</v>
      </c>
      <c r="F90" s="3" t="str">
        <f>'Data ALL'!$C$33</f>
        <v>Total</v>
      </c>
      <c r="G90" s="2">
        <f>'Graphs % IE (1)'!H82</f>
        <v>29.357798165137616</v>
      </c>
      <c r="H90" s="2">
        <f>'Graphs % IE (1)'!I82</f>
        <v>0</v>
      </c>
      <c r="I90" s="2">
        <f>'Graphs % IE (1)'!J82</f>
        <v>0</v>
      </c>
      <c r="J90" s="2">
        <f>'Graphs % IE (1)'!K82</f>
        <v>29.357798165137616</v>
      </c>
    </row>
    <row r="91" spans="1:12" ht="12.75" x14ac:dyDescent="0.2">
      <c r="B91" s="3" t="str">
        <f>'Graphs % IE (1)'!D83</f>
        <v>Employer</v>
      </c>
      <c r="C91" s="3" t="str">
        <f>'Graphs % IE (1)'!E83</f>
        <v>Upper-middle-income</v>
      </c>
      <c r="E91" s="3" t="str">
        <f>'Graphs % IE (1)'!F83</f>
        <v>Thailand</v>
      </c>
      <c r="F91" s="3" t="str">
        <f>'Data ALL'!$C$33</f>
        <v>Total</v>
      </c>
      <c r="G91" s="2">
        <f>'Graphs % IE (1)'!H83</f>
        <v>32.375526766081364</v>
      </c>
      <c r="H91" s="2">
        <f>'Graphs % IE (1)'!I83</f>
        <v>0</v>
      </c>
      <c r="I91" s="2">
        <f>'Graphs % IE (1)'!J83</f>
        <v>0.31365476793142349</v>
      </c>
      <c r="J91" s="2">
        <f>'Graphs % IE (1)'!K83</f>
        <v>32.689181534012789</v>
      </c>
      <c r="L91" s="27"/>
    </row>
    <row r="92" spans="1:12" ht="12.75" x14ac:dyDescent="0.2">
      <c r="A92" s="3">
        <v>3</v>
      </c>
      <c r="B92" s="3" t="str">
        <f>'Graphs % IE (1)'!D84</f>
        <v>Employer</v>
      </c>
      <c r="C92" s="3" t="str">
        <f>'Graphs % IE (1)'!E84</f>
        <v>Upper-middle-income</v>
      </c>
      <c r="E92" s="3" t="str">
        <f>'Graphs % IE (1)'!F84</f>
        <v xml:space="preserve"> Indonesia</v>
      </c>
      <c r="F92" s="3" t="str">
        <f>'Data ALL'!$C$33</f>
        <v>Total</v>
      </c>
      <c r="G92" s="2">
        <f>'Graphs % IE (1)'!H84</f>
        <v>38.52795911613677</v>
      </c>
      <c r="H92" s="2">
        <f>'Graphs % IE (1)'!I84</f>
        <v>0</v>
      </c>
      <c r="I92" s="2">
        <f>'Graphs % IE (1)'!J84</f>
        <v>0</v>
      </c>
      <c r="J92" s="2">
        <f>'Graphs % IE (1)'!K84</f>
        <v>38.52795911613677</v>
      </c>
    </row>
    <row r="93" spans="1:12" ht="12.75" x14ac:dyDescent="0.2">
      <c r="A93" s="3">
        <v>3</v>
      </c>
      <c r="B93" s="3" t="str">
        <f>'Graphs % IE (1)'!D85</f>
        <v>Employers</v>
      </c>
      <c r="C93" s="3" t="str">
        <f>'Graphs % IE (1)'!E85</f>
        <v>Upper-middle income</v>
      </c>
      <c r="E93" s="3" t="str">
        <f>'Graphs % IE (1)'!F85</f>
        <v>Abelina</v>
      </c>
      <c r="F93" s="3" t="str">
        <f>'Data ALL'!$C$33</f>
        <v>Total</v>
      </c>
      <c r="G93" s="2">
        <f>'Graphs % IE (1)'!H85</f>
        <v>52.149506290006663</v>
      </c>
      <c r="H93" s="2">
        <f>'Graphs % IE (1)'!I85</f>
        <v>0</v>
      </c>
      <c r="I93" s="2">
        <f>'Graphs % IE (1)'!J85</f>
        <v>0</v>
      </c>
      <c r="J93" s="2">
        <f>'Graphs % IE (1)'!K85</f>
        <v>52.149506290006663</v>
      </c>
    </row>
    <row r="94" spans="1:12" ht="12.75" x14ac:dyDescent="0.2">
      <c r="A94" s="3">
        <v>3</v>
      </c>
      <c r="B94" s="3" t="str">
        <f>'Graphs % IE (1)'!D86</f>
        <v>Employer</v>
      </c>
      <c r="C94" s="3" t="str">
        <f>'Graphs % IE (1)'!E86</f>
        <v>Upper-middle-income</v>
      </c>
      <c r="E94" s="3" t="str">
        <f>'Graphs % IE (1)'!F86</f>
        <v>Cook Islands</v>
      </c>
      <c r="F94" s="3" t="str">
        <f>'Data ALL'!$C$33</f>
        <v>Total</v>
      </c>
      <c r="G94" s="2">
        <f>'Graphs % IE (1)'!H86</f>
        <v>70.588235294117652</v>
      </c>
      <c r="H94" s="2">
        <f>'Graphs % IE (1)'!I86</f>
        <v>0</v>
      </c>
      <c r="I94" s="2">
        <f>'Graphs % IE (1)'!J86</f>
        <v>0</v>
      </c>
      <c r="J94" s="2">
        <f>'Graphs % IE (1)'!K86</f>
        <v>70.588235294117652</v>
      </c>
    </row>
    <row r="95" spans="1:12" ht="12.75" x14ac:dyDescent="0.2">
      <c r="A95" s="3">
        <v>3</v>
      </c>
      <c r="B95" s="3" t="str">
        <f>'Graphs % IE (1)'!D87</f>
        <v>Employer</v>
      </c>
      <c r="C95" s="3" t="str">
        <f>'Graphs % IE (1)'!E87</f>
        <v>Upper-middle-income</v>
      </c>
      <c r="E95" s="3" t="str">
        <f>'Graphs % IE (1)'!F87</f>
        <v>Tonga</v>
      </c>
      <c r="F95" s="3" t="str">
        <f>'Data ALL'!$C$33</f>
        <v>Total</v>
      </c>
      <c r="G95" s="2">
        <f>'Graphs % IE (1)'!H87</f>
        <v>58.222898109928309</v>
      </c>
      <c r="H95" s="2">
        <f>'Graphs % IE (1)'!I87</f>
        <v>0</v>
      </c>
      <c r="I95" s="2">
        <f>'Graphs % IE (1)'!J87</f>
        <v>27.416902020421464</v>
      </c>
      <c r="J95" s="2">
        <f>'Graphs % IE (1)'!K87</f>
        <v>85.639800130349769</v>
      </c>
    </row>
    <row r="96" spans="1:12" ht="12.75" x14ac:dyDescent="0.2">
      <c r="A96" s="3">
        <v>3</v>
      </c>
      <c r="B96" s="3" t="str">
        <f>'Graphs % IE (1)'!D88</f>
        <v>Employer</v>
      </c>
      <c r="C96" s="3" t="str">
        <f>'Graphs % IE (1)'!E88</f>
        <v>Upper-middle-income</v>
      </c>
      <c r="E96" s="3" t="str">
        <f>'Graphs % IE (1)'!F88</f>
        <v>Maldives</v>
      </c>
      <c r="F96" s="3" t="str">
        <f>'Data ALL'!$C$33</f>
        <v>Total</v>
      </c>
      <c r="G96" s="2">
        <f>'Graphs % IE (1)'!H88</f>
        <v>86.348122866894201</v>
      </c>
      <c r="H96" s="2">
        <f>'Graphs % IE (1)'!I88</f>
        <v>0</v>
      </c>
      <c r="I96" s="2">
        <f>'Graphs % IE (1)'!J88</f>
        <v>13.651877133105803</v>
      </c>
      <c r="J96" s="2">
        <f>'Graphs % IE (1)'!K88</f>
        <v>100</v>
      </c>
    </row>
    <row r="97" spans="1:12" ht="12.75" x14ac:dyDescent="0.2">
      <c r="A97" s="3">
        <v>3</v>
      </c>
      <c r="B97" s="3" t="str">
        <f>'Graphs % IE (1)'!D89</f>
        <v>Employer</v>
      </c>
      <c r="C97" s="3" t="str">
        <f>'Graphs % IE (1)'!E89</f>
        <v>High-income</v>
      </c>
      <c r="D97" s="3" t="str">
        <f>C97</f>
        <v>High-income</v>
      </c>
      <c r="E97" s="3" t="str">
        <f>'Graphs % IE (1)'!F89</f>
        <v>Korea Republic</v>
      </c>
      <c r="F97" s="3" t="str">
        <f>'Data ALL'!$C$33</f>
        <v>Total</v>
      </c>
      <c r="G97" s="2">
        <f>'Graphs % IE (1)'!H89</f>
        <v>7.038180990493129</v>
      </c>
      <c r="H97" s="2">
        <f>'Graphs % IE (1)'!I89</f>
        <v>0</v>
      </c>
      <c r="I97" s="2">
        <f>'Graphs % IE (1)'!J89</f>
        <v>0</v>
      </c>
      <c r="J97" s="2">
        <f>'Graphs % IE (1)'!K89</f>
        <v>7.038180990493129</v>
      </c>
    </row>
    <row r="98" spans="1:12" ht="12.75" x14ac:dyDescent="0.2">
      <c r="B98" s="3" t="str">
        <f>'Graphs % IE (1)'!D90</f>
        <v>Employer</v>
      </c>
      <c r="C98" s="3" t="str">
        <f>'Graphs % IE (1)'!E90</f>
        <v>High-income</v>
      </c>
      <c r="E98" s="3" t="str">
        <f>'Graphs % IE (1)'!F90</f>
        <v>Australia</v>
      </c>
      <c r="F98" s="3" t="str">
        <f>'Data ALL'!$C$33</f>
        <v>Total</v>
      </c>
      <c r="G98" s="2">
        <f>'Graphs % IE (1)'!H90</f>
        <v>9.3463775831040188</v>
      </c>
      <c r="H98" s="2">
        <f>'Graphs % IE (1)'!I90</f>
        <v>0</v>
      </c>
      <c r="I98" s="2">
        <f>'Graphs % IE (1)'!J90</f>
        <v>9.9391908083392697E-2</v>
      </c>
      <c r="J98" s="2">
        <f>'Graphs % IE (1)'!K90</f>
        <v>9.445769491187411</v>
      </c>
    </row>
    <row r="99" spans="1:12" ht="12.75" x14ac:dyDescent="0.2">
      <c r="A99" s="3">
        <v>3</v>
      </c>
      <c r="B99" s="3" t="str">
        <f>'Graphs % IE (1)'!D91</f>
        <v>Employer</v>
      </c>
      <c r="C99" s="3" t="str">
        <f>'Graphs % IE (1)'!E91</f>
        <v>High-income</v>
      </c>
      <c r="E99" s="3" t="str">
        <f>'Graphs % IE (1)'!F91</f>
        <v xml:space="preserve"> Brunei Darussalam</v>
      </c>
      <c r="F99" s="3" t="str">
        <f>'Data ALL'!$C$33</f>
        <v>Total</v>
      </c>
      <c r="G99" s="2">
        <f>'Graphs % IE (1)'!H91</f>
        <v>9.5718300545544714</v>
      </c>
      <c r="H99" s="2">
        <f>'Graphs % IE (1)'!I91</f>
        <v>0</v>
      </c>
      <c r="I99" s="2">
        <f>'Graphs % IE (1)'!J91</f>
        <v>0</v>
      </c>
      <c r="J99" s="2">
        <f>'Graphs % IE (1)'!K91</f>
        <v>9.5718300545544714</v>
      </c>
    </row>
    <row r="100" spans="1:12" ht="12.75" x14ac:dyDescent="0.2">
      <c r="A100" s="3">
        <v>3</v>
      </c>
      <c r="B100" s="3" t="str">
        <f>'Graphs % IE (1)'!D92</f>
        <v>Employer</v>
      </c>
      <c r="C100" s="3" t="str">
        <f>'Graphs % IE (1)'!E92</f>
        <v>High-income</v>
      </c>
      <c r="E100" s="3" t="str">
        <f>'Graphs % IE (1)'!F92</f>
        <v>Nauru</v>
      </c>
      <c r="F100" s="3" t="str">
        <f>'Data ALL'!$C$33</f>
        <v>Total</v>
      </c>
      <c r="G100" s="2">
        <f>'Graphs % IE (1)'!H92</f>
        <v>15.267175572519085</v>
      </c>
      <c r="H100" s="2">
        <f>'Graphs % IE (1)'!I92</f>
        <v>0</v>
      </c>
      <c r="I100" s="2">
        <f>'Graphs % IE (1)'!J92</f>
        <v>0.76335877862595414</v>
      </c>
      <c r="J100" s="2">
        <f>'Graphs % IE (1)'!K92</f>
        <v>16.03053435114504</v>
      </c>
    </row>
    <row r="101" spans="1:12" ht="12.75" x14ac:dyDescent="0.2">
      <c r="G101" s="2"/>
      <c r="H101" s="2"/>
      <c r="I101" s="2"/>
      <c r="J101" s="2"/>
    </row>
    <row r="102" spans="1:12" ht="12.75" x14ac:dyDescent="0.2">
      <c r="G102" s="2"/>
      <c r="H102" s="2"/>
      <c r="I102" s="2"/>
      <c r="J102" s="2"/>
    </row>
    <row r="103" spans="1:12" ht="12.75" x14ac:dyDescent="0.2">
      <c r="D103" s="33" t="s">
        <v>10</v>
      </c>
      <c r="G103" s="2"/>
      <c r="H103" s="2"/>
      <c r="I103" s="2"/>
      <c r="J103" s="2"/>
      <c r="L103" s="27" t="s">
        <v>10</v>
      </c>
    </row>
    <row r="104" spans="1:12" ht="12.75" x14ac:dyDescent="0.2">
      <c r="E104" s="14"/>
      <c r="F104" s="14"/>
      <c r="G104" s="14" t="s">
        <v>28</v>
      </c>
      <c r="H104" s="14" t="s">
        <v>29</v>
      </c>
      <c r="I104" s="14" t="s">
        <v>30</v>
      </c>
      <c r="J104" s="14" t="s">
        <v>1</v>
      </c>
    </row>
    <row r="105" spans="1:12" ht="12.75" x14ac:dyDescent="0.2">
      <c r="A105" s="3">
        <v>3</v>
      </c>
      <c r="B105" s="3" t="str">
        <f>'Graphs % IE (1)'!D93</f>
        <v>Own-account workers</v>
      </c>
      <c r="C105" s="3" t="str">
        <f>'Graphs % IE (1)'!E93</f>
        <v>Lower-middle-income</v>
      </c>
      <c r="D105" s="3" t="s">
        <v>174</v>
      </c>
      <c r="E105" s="3" t="str">
        <f>'Graphs % IE (1)'!F108</f>
        <v>Fiji</v>
      </c>
      <c r="F105" s="3" t="str">
        <f>'Data ALL'!$C$33</f>
        <v>Total</v>
      </c>
      <c r="G105" s="2">
        <f>'Graphs % IE (1)'!H108</f>
        <v>71.614573700758271</v>
      </c>
      <c r="H105" s="2">
        <f>'Graphs % IE (1)'!I108</f>
        <v>0</v>
      </c>
      <c r="I105" s="2">
        <f>'Graphs % IE (1)'!J108</f>
        <v>1.4129831699648603</v>
      </c>
      <c r="J105" s="2">
        <f>'Graphs % IE (1)'!K108</f>
        <v>73.027556870723132</v>
      </c>
    </row>
    <row r="106" spans="1:12" ht="12.75" x14ac:dyDescent="0.2">
      <c r="A106" s="3">
        <v>3</v>
      </c>
      <c r="B106" s="3" t="str">
        <f>'Graphs % IE (1)'!D94</f>
        <v>Own-account workers</v>
      </c>
      <c r="C106" s="3" t="str">
        <f>'Graphs % IE (1)'!E94</f>
        <v>Lower-middle-income</v>
      </c>
      <c r="E106" s="3" t="str">
        <f>'Graphs % IE (1)'!F109</f>
        <v>Cook Islands</v>
      </c>
      <c r="F106" s="3" t="str">
        <f>'Data ALL'!$C$33</f>
        <v>Total</v>
      </c>
      <c r="G106" s="2">
        <f>'Graphs % IE (1)'!H109</f>
        <v>62.838915470494413</v>
      </c>
      <c r="H106" s="2">
        <f>'Graphs % IE (1)'!I109</f>
        <v>0</v>
      </c>
      <c r="I106" s="2">
        <f>'Graphs % IE (1)'!J109</f>
        <v>11.164274322169058</v>
      </c>
      <c r="J106" s="2">
        <f>'Graphs % IE (1)'!K109</f>
        <v>74.003189792663477</v>
      </c>
    </row>
    <row r="107" spans="1:12" ht="12.75" x14ac:dyDescent="0.2">
      <c r="B107" s="3" t="str">
        <f>'Graphs % IE (1)'!D95</f>
        <v>Own-account workers</v>
      </c>
      <c r="C107" s="3" t="str">
        <f>'Graphs % IE (1)'!E95</f>
        <v>Lower-middle-income</v>
      </c>
      <c r="E107" s="3" t="str">
        <f>'Graphs % IE (1)'!F110</f>
        <v>Thailand</v>
      </c>
      <c r="F107" s="3" t="str">
        <f>'Data ALL'!$C$33</f>
        <v>Total</v>
      </c>
      <c r="G107" s="2">
        <f>'Graphs % IE (1)'!H110</f>
        <v>66.928718708755611</v>
      </c>
      <c r="H107" s="2">
        <f>'Graphs % IE (1)'!I110</f>
        <v>0</v>
      </c>
      <c r="I107" s="2">
        <f>'Graphs % IE (1)'!J110</f>
        <v>9.169343975591925</v>
      </c>
      <c r="J107" s="2">
        <f>'Graphs % IE (1)'!K110</f>
        <v>76.098062684347539</v>
      </c>
    </row>
    <row r="108" spans="1:12" ht="12.75" x14ac:dyDescent="0.2">
      <c r="A108" s="3">
        <v>3</v>
      </c>
      <c r="B108" s="3" t="str">
        <f>'Graphs % IE (1)'!D96</f>
        <v>Own-account workers</v>
      </c>
      <c r="C108" s="3" t="str">
        <f>'Graphs % IE (1)'!E96</f>
        <v>Lower-middle-income</v>
      </c>
      <c r="E108" s="3" t="str">
        <f>'Graphs % IE (1)'!F111</f>
        <v xml:space="preserve"> Indonesia</v>
      </c>
      <c r="F108" s="3" t="str">
        <f>'Data ALL'!$C$33</f>
        <v>Total</v>
      </c>
      <c r="G108" s="2">
        <f>'Graphs % IE (1)'!H111</f>
        <v>75.391465015865478</v>
      </c>
      <c r="H108" s="2">
        <f>'Graphs % IE (1)'!I111</f>
        <v>0</v>
      </c>
      <c r="I108" s="2">
        <f>'Graphs % IE (1)'!J111</f>
        <v>3.9001881873510738</v>
      </c>
      <c r="J108" s="2">
        <f>'Graphs % IE (1)'!K111</f>
        <v>79.291653203216555</v>
      </c>
    </row>
    <row r="109" spans="1:12" ht="12.75" x14ac:dyDescent="0.2">
      <c r="A109" s="3">
        <v>3</v>
      </c>
      <c r="B109" s="3" t="str">
        <f>'Graphs % IE (1)'!D97</f>
        <v>Own-account workers</v>
      </c>
      <c r="C109" s="3" t="str">
        <f>'Graphs % IE (1)'!E97</f>
        <v>Lower-middle-income</v>
      </c>
      <c r="E109" s="3" t="str">
        <f>'Graphs % IE (1)'!F112</f>
        <v>Mongolia</v>
      </c>
      <c r="F109" s="3" t="str">
        <f>'Data ALL'!$C$33</f>
        <v>Total</v>
      </c>
      <c r="G109" s="2">
        <f>'Graphs % IE (1)'!H112</f>
        <v>80.364260853835816</v>
      </c>
      <c r="H109" s="2">
        <f>'Graphs % IE (1)'!I112</f>
        <v>0</v>
      </c>
      <c r="I109" s="2">
        <f>'Graphs % IE (1)'!J112</f>
        <v>1.6561075914193621</v>
      </c>
      <c r="J109" s="2">
        <f>'Graphs % IE (1)'!K112</f>
        <v>82.020368445255173</v>
      </c>
    </row>
    <row r="110" spans="1:12" ht="12.75" x14ac:dyDescent="0.2">
      <c r="B110" s="3" t="str">
        <f>'Graphs % IE (1)'!D98</f>
        <v>Own-account workers</v>
      </c>
      <c r="C110" s="3" t="str">
        <f>'Graphs % IE (1)'!E98</f>
        <v>Lower-middle-income</v>
      </c>
      <c r="E110" s="3" t="str">
        <f>'Graphs % IE (1)'!F113</f>
        <v>Maldives</v>
      </c>
      <c r="F110" s="3" t="str">
        <f>'Data ALL'!$C$33</f>
        <v>Total</v>
      </c>
      <c r="G110" s="2">
        <f>'Graphs % IE (1)'!H113</f>
        <v>39.710832973672858</v>
      </c>
      <c r="H110" s="2">
        <f>'Graphs % IE (1)'!I113</f>
        <v>3.1031506258092358</v>
      </c>
      <c r="I110" s="2">
        <f>'Graphs % IE (1)'!J113</f>
        <v>43.864911523521791</v>
      </c>
      <c r="J110" s="2">
        <f>'Graphs % IE (1)'!K113</f>
        <v>86.678895123003883</v>
      </c>
    </row>
    <row r="111" spans="1:12" ht="12.75" x14ac:dyDescent="0.2">
      <c r="B111" s="3" t="str">
        <f>'Graphs % IE (1)'!D99</f>
        <v>Own-account workers</v>
      </c>
      <c r="C111" s="3" t="str">
        <f>'Graphs % IE (1)'!E99</f>
        <v>Lower-middle-income</v>
      </c>
      <c r="E111" s="3" t="str">
        <f>'Graphs % IE (1)'!F114</f>
        <v>Wallis &amp; Futuma</v>
      </c>
      <c r="F111" s="3" t="str">
        <f>'Data ALL'!$C$33</f>
        <v>Total</v>
      </c>
      <c r="G111" s="2">
        <f>'Graphs % IE (1)'!H114</f>
        <v>21.650485436893206</v>
      </c>
      <c r="H111" s="2">
        <f>'Graphs % IE (1)'!I114</f>
        <v>0.38834951456310679</v>
      </c>
      <c r="I111" s="2">
        <f>'Graphs % IE (1)'!J114</f>
        <v>71.262135922330089</v>
      </c>
      <c r="J111" s="2">
        <f>'Graphs % IE (1)'!K114</f>
        <v>93.300970873786397</v>
      </c>
    </row>
    <row r="112" spans="1:12" ht="12.75" x14ac:dyDescent="0.2">
      <c r="B112" s="3" t="str">
        <f>'Graphs % IE (1)'!D100</f>
        <v>Own-account workers</v>
      </c>
      <c r="C112" s="3" t="str">
        <f>'Graphs % IE (1)'!E100</f>
        <v>Lower-middle-income</v>
      </c>
      <c r="E112" s="3" t="str">
        <f>'Graphs % IE (1)'!F115</f>
        <v>Marshall Islands</v>
      </c>
      <c r="F112" s="3" t="str">
        <f>'Data ALL'!$C$33</f>
        <v>Total</v>
      </c>
      <c r="G112" s="2">
        <f>'Graphs % IE (1)'!H115</f>
        <v>23.518687329079306</v>
      </c>
      <c r="H112" s="2">
        <f>'Graphs % IE (1)'!I115</f>
        <v>3.0537830446672745</v>
      </c>
      <c r="I112" s="2">
        <f>'Graphs % IE (1)'!J115</f>
        <v>67.684594348222433</v>
      </c>
      <c r="J112" s="2">
        <f>'Graphs % IE (1)'!K115</f>
        <v>94.257064721969016</v>
      </c>
    </row>
    <row r="113" spans="1:12" ht="12.75" x14ac:dyDescent="0.2">
      <c r="B113" s="3" t="str">
        <f>'Graphs % IE (1)'!D101</f>
        <v>Own-account workers</v>
      </c>
      <c r="C113" s="3" t="str">
        <f>'Graphs % IE (1)'!E101</f>
        <v>Low-income</v>
      </c>
      <c r="E113" s="3" t="str">
        <f>'Graphs % IE (1)'!F116</f>
        <v>Abelina</v>
      </c>
      <c r="F113" s="3" t="str">
        <f>'Data ALL'!$C$33</f>
        <v>Total</v>
      </c>
      <c r="G113" s="2">
        <f>'Graphs % IE (1)'!H116</f>
        <v>94.865535802452087</v>
      </c>
      <c r="H113" s="2">
        <f>'Graphs % IE (1)'!I116</f>
        <v>0</v>
      </c>
      <c r="I113" s="2">
        <f>'Graphs % IE (1)'!J116</f>
        <v>0</v>
      </c>
      <c r="J113" s="2">
        <f>'Graphs % IE (1)'!K116</f>
        <v>94.865535802452087</v>
      </c>
    </row>
    <row r="114" spans="1:12" ht="12.75" x14ac:dyDescent="0.2">
      <c r="B114" s="3" t="str">
        <f>'Graphs % IE (1)'!D102</f>
        <v>Own-account workers</v>
      </c>
      <c r="C114" s="3" t="str">
        <f>'Graphs % IE (1)'!E102</f>
        <v>Lower-middle-income</v>
      </c>
      <c r="E114" s="3" t="str">
        <f>'Graphs % IE (1)'!F117</f>
        <v>Tonga</v>
      </c>
      <c r="F114" s="3" t="str">
        <f>'Data ALL'!$C$33</f>
        <v>Total</v>
      </c>
      <c r="G114" s="2">
        <f>'Graphs % IE (1)'!H117</f>
        <v>84.849031095087881</v>
      </c>
      <c r="H114" s="2">
        <f>'Graphs % IE (1)'!I117</f>
        <v>0</v>
      </c>
      <c r="I114" s="2">
        <f>'Graphs % IE (1)'!J117</f>
        <v>13.276250563316811</v>
      </c>
      <c r="J114" s="2">
        <f>'Graphs % IE (1)'!K117</f>
        <v>98.125281658404688</v>
      </c>
    </row>
    <row r="115" spans="1:12" ht="12.75" x14ac:dyDescent="0.2">
      <c r="B115" s="3" t="str">
        <f>'Graphs % IE (1)'!D103</f>
        <v>Own-account workers</v>
      </c>
      <c r="C115" s="3" t="str">
        <f>'Graphs % IE (1)'!E103</f>
        <v>Lower-middle-income</v>
      </c>
      <c r="E115" s="3" t="str">
        <f>'Graphs % IE (1)'!F118</f>
        <v>Korea Republic</v>
      </c>
      <c r="F115" s="3" t="str">
        <f>'Data ALL'!$C$33</f>
        <v>Total</v>
      </c>
      <c r="G115" s="2">
        <f>'Graphs % IE (1)'!H118</f>
        <v>40.615456882347388</v>
      </c>
      <c r="H115" s="2">
        <f>'Graphs % IE (1)'!I118</f>
        <v>0</v>
      </c>
      <c r="I115" s="2">
        <f>'Graphs % IE (1)'!J118</f>
        <v>0</v>
      </c>
      <c r="J115" s="2">
        <f>'Graphs % IE (1)'!K118</f>
        <v>40.615456882347388</v>
      </c>
    </row>
    <row r="116" spans="1:12" ht="12.75" x14ac:dyDescent="0.2">
      <c r="B116" s="3" t="str">
        <f>'Graphs % IE (1)'!D104</f>
        <v>Own-account workers</v>
      </c>
      <c r="C116" s="3" t="str">
        <f>'Graphs % IE (1)'!E104</f>
        <v>Lower-middle-income</v>
      </c>
      <c r="E116" s="3" t="str">
        <f>'Graphs % IE (1)'!F119</f>
        <v xml:space="preserve"> Brunei Darussalam</v>
      </c>
      <c r="F116" s="3" t="str">
        <f>'Data ALL'!$C$33</f>
        <v>Total</v>
      </c>
      <c r="G116" s="2">
        <f>'Graphs % IE (1)'!H119</f>
        <v>49.32121859967932</v>
      </c>
      <c r="H116" s="2">
        <f>'Graphs % IE (1)'!I119</f>
        <v>0</v>
      </c>
      <c r="I116" s="2">
        <f>'Graphs % IE (1)'!J119</f>
        <v>2.2020309994655265</v>
      </c>
      <c r="J116" s="2">
        <f>'Graphs % IE (1)'!K119</f>
        <v>51.523249599144847</v>
      </c>
    </row>
    <row r="117" spans="1:12" ht="12.75" x14ac:dyDescent="0.2">
      <c r="B117" s="3" t="str">
        <f>'Graphs % IE (1)'!D105</f>
        <v>Own-account workers</v>
      </c>
      <c r="C117" s="3" t="str">
        <f>'Graphs % IE (1)'!E105</f>
        <v>Lower-middle-income</v>
      </c>
      <c r="E117" s="3" t="str">
        <f>'Graphs % IE (1)'!F120</f>
        <v>Nauru</v>
      </c>
      <c r="F117" s="3" t="str">
        <f>'Data ALL'!$C$33</f>
        <v>Total</v>
      </c>
      <c r="G117" s="2">
        <f>'Graphs % IE (1)'!H120</f>
        <v>55.223880597014926</v>
      </c>
      <c r="H117" s="2">
        <f>'Graphs % IE (1)'!I120</f>
        <v>0</v>
      </c>
      <c r="I117" s="2">
        <f>'Graphs % IE (1)'!J120</f>
        <v>10.44776119402985</v>
      </c>
      <c r="J117" s="2">
        <f>'Graphs % IE (1)'!K120</f>
        <v>65.671641791044777</v>
      </c>
    </row>
    <row r="118" spans="1:12" ht="12.75" x14ac:dyDescent="0.2">
      <c r="B118" s="3" t="str">
        <f>'Graphs % IE (1)'!D106</f>
        <v>Own-account workers</v>
      </c>
      <c r="C118" s="3" t="str">
        <f>'Graphs % IE (1)'!E106</f>
        <v>Lower-middle-income</v>
      </c>
      <c r="E118" s="3" t="str">
        <f>'Graphs % IE (1)'!F121</f>
        <v>Australia</v>
      </c>
      <c r="F118" s="3" t="str">
        <f>'Data ALL'!$C$33</f>
        <v>Total</v>
      </c>
      <c r="G118" s="2">
        <f>'Graphs % IE (1)'!H121</f>
        <v>96.128466032714783</v>
      </c>
      <c r="H118" s="2">
        <f>'Graphs % IE (1)'!I121</f>
        <v>0</v>
      </c>
      <c r="I118" s="2">
        <f>'Graphs % IE (1)'!J121</f>
        <v>0.45547458438649679</v>
      </c>
      <c r="J118" s="2">
        <f>'Graphs % IE (1)'!K121</f>
        <v>96.583940617101277</v>
      </c>
      <c r="L118" s="27" t="s">
        <v>10</v>
      </c>
    </row>
    <row r="119" spans="1:12" ht="12.75" x14ac:dyDescent="0.2">
      <c r="B119" s="3" t="str">
        <f>'Graphs % IE (1)'!D107</f>
        <v>Own-account workers</v>
      </c>
      <c r="C119" s="3" t="str">
        <f>'Graphs % IE (1)'!E107</f>
        <v>Upper-middle-income</v>
      </c>
      <c r="D119" s="3" t="str">
        <f>C119</f>
        <v>Upper-middle-income</v>
      </c>
      <c r="E119" s="3" t="str">
        <f>'Graphs % IE (1)'!F122</f>
        <v>Western Samoa</v>
      </c>
      <c r="F119" s="3" t="str">
        <f>'Data ALL'!$C$33</f>
        <v>Total</v>
      </c>
      <c r="G119" s="2">
        <f>'Graphs % IE (1)'!H122</f>
        <v>68.332633347333044</v>
      </c>
      <c r="H119" s="2">
        <f>'Graphs % IE (1)'!I122</f>
        <v>17.093658126837465</v>
      </c>
      <c r="I119" s="2">
        <f>'Graphs % IE (1)'!J122</f>
        <v>14.552708945821083</v>
      </c>
      <c r="J119" s="2">
        <f>'Graphs % IE (1)'!K122</f>
        <v>99.979000419991593</v>
      </c>
    </row>
    <row r="120" spans="1:12" ht="12.75" x14ac:dyDescent="0.2">
      <c r="A120" s="3">
        <v>4</v>
      </c>
      <c r="B120" s="3" t="str">
        <f>'Graphs % IE (1)'!D108</f>
        <v>Own-account workers</v>
      </c>
      <c r="C120" s="3" t="str">
        <f>'Graphs % IE (1)'!E108</f>
        <v>Upper-middle-income</v>
      </c>
      <c r="E120" s="3" t="str">
        <f>'Graphs % IE (1)'!F123</f>
        <v>Timor Leste</v>
      </c>
      <c r="F120" s="3" t="str">
        <f>'Data ALL'!$C$33</f>
        <v>Total</v>
      </c>
      <c r="G120" s="2">
        <f>'Graphs % IE (1)'!H123</f>
        <v>54.476610965181912</v>
      </c>
      <c r="H120" s="2">
        <f>'Graphs % IE (1)'!I123</f>
        <v>1.7269323199016375</v>
      </c>
      <c r="I120" s="2">
        <f>'Graphs % IE (1)'!J123</f>
        <v>43.793662326049294</v>
      </c>
      <c r="J120" s="2">
        <f>'Graphs % IE (1)'!K123</f>
        <v>99.997205611132841</v>
      </c>
    </row>
    <row r="121" spans="1:12" ht="12.75" x14ac:dyDescent="0.2">
      <c r="A121" s="3">
        <v>4</v>
      </c>
      <c r="B121" s="3" t="str">
        <f>'Graphs % IE (1)'!D109</f>
        <v>Own-account workers</v>
      </c>
      <c r="C121" s="3" t="str">
        <f>'Graphs % IE (1)'!E109</f>
        <v>Upper-middle-income</v>
      </c>
      <c r="E121" s="3" t="str">
        <f>'Graphs % IE (1)'!F124</f>
        <v>Pakistan</v>
      </c>
      <c r="F121" s="3" t="str">
        <f>'Data ALL'!$C$33</f>
        <v>Total</v>
      </c>
      <c r="G121" s="2">
        <f>'Graphs % IE (1)'!H124</f>
        <v>91.155079244599023</v>
      </c>
      <c r="H121" s="2">
        <f>'Graphs % IE (1)'!I124</f>
        <v>5.9773351623146453</v>
      </c>
      <c r="I121" s="2">
        <f>'Graphs % IE (1)'!J124</f>
        <v>2.8675776150941057</v>
      </c>
      <c r="J121" s="2">
        <f>'Graphs % IE (1)'!K124</f>
        <v>99.999992022007774</v>
      </c>
    </row>
    <row r="122" spans="1:12" ht="12.75" x14ac:dyDescent="0.2">
      <c r="A122" s="3">
        <v>4</v>
      </c>
      <c r="B122" s="3" t="str">
        <f>'Graphs % IE (1)'!D110</f>
        <v>Own-account workers</v>
      </c>
      <c r="C122" s="3" t="str">
        <f>'Graphs % IE (1)'!E110</f>
        <v>Upper-middle-income</v>
      </c>
      <c r="E122" s="3" t="str">
        <f>'Graphs % IE (1)'!F125</f>
        <v>Myanmar</v>
      </c>
      <c r="F122" s="3" t="str">
        <f>'Data ALL'!$C$33</f>
        <v>Total</v>
      </c>
      <c r="G122" s="2">
        <f>'Graphs % IE (1)'!H125</f>
        <v>56.395298563029137</v>
      </c>
      <c r="H122" s="2">
        <f>'Graphs % IE (1)'!I125</f>
        <v>41.357678747293086</v>
      </c>
      <c r="I122" s="2">
        <f>'Graphs % IE (1)'!J125</f>
        <v>2.2470226896777694</v>
      </c>
      <c r="J122" s="2">
        <f>'Graphs % IE (1)'!K125</f>
        <v>99.999999999999986</v>
      </c>
    </row>
    <row r="123" spans="1:12" ht="12.75" x14ac:dyDescent="0.2">
      <c r="A123" s="3">
        <v>4</v>
      </c>
      <c r="B123" s="3" t="str">
        <f>'Graphs % IE (1)'!D111</f>
        <v>Own-account workers</v>
      </c>
      <c r="C123" s="3" t="str">
        <f>'Graphs % IE (1)'!E111</f>
        <v>Upper-middle-income</v>
      </c>
      <c r="E123" s="3" t="str">
        <f>'Graphs % IE (1)'!F126</f>
        <v xml:space="preserve"> Bangladesh</v>
      </c>
      <c r="F123" s="3" t="str">
        <f>'Data ALL'!$C$33</f>
        <v>Total</v>
      </c>
      <c r="G123" s="2">
        <f>'Graphs % IE (1)'!H126</f>
        <v>59.23444992394186</v>
      </c>
      <c r="H123" s="2">
        <f>'Graphs % IE (1)'!I126</f>
        <v>0</v>
      </c>
      <c r="I123" s="2">
        <f>'Graphs % IE (1)'!J126</f>
        <v>40.76555007605814</v>
      </c>
      <c r="J123" s="2">
        <f>'Graphs % IE (1)'!K126</f>
        <v>100</v>
      </c>
    </row>
    <row r="124" spans="1:12" ht="12.75" x14ac:dyDescent="0.2">
      <c r="A124" s="3">
        <v>4</v>
      </c>
      <c r="B124" s="3" t="str">
        <f>'Graphs % IE (1)'!D112</f>
        <v>Own-account workers</v>
      </c>
      <c r="C124" s="3" t="str">
        <f>'Graphs % IE (1)'!E112</f>
        <v>Upper-middle-income</v>
      </c>
      <c r="E124" s="3" t="str">
        <f>'Graphs % IE (1)'!F127</f>
        <v xml:space="preserve"> Cambodia</v>
      </c>
      <c r="F124" s="3" t="str">
        <f>'Data ALL'!$C$33</f>
        <v>Total</v>
      </c>
      <c r="G124" s="2">
        <f>'Graphs % IE (1)'!H127</f>
        <v>97.072348268993707</v>
      </c>
      <c r="H124" s="2">
        <f>'Graphs % IE (1)'!I127</f>
        <v>0.84109981257811472</v>
      </c>
      <c r="I124" s="2">
        <f>'Graphs % IE (1)'!J127</f>
        <v>2.0865519184281793</v>
      </c>
      <c r="J124" s="2">
        <f>'Graphs % IE (1)'!K127</f>
        <v>100</v>
      </c>
    </row>
    <row r="125" spans="1:12" ht="12.75" x14ac:dyDescent="0.2">
      <c r="A125" s="3">
        <v>4</v>
      </c>
      <c r="B125" s="3" t="str">
        <f>'Graphs % IE (1)'!D113</f>
        <v>Own-account workers</v>
      </c>
      <c r="C125" s="3" t="str">
        <f>'Graphs % IE (1)'!E113</f>
        <v>Upper-middle-income</v>
      </c>
      <c r="E125" s="3" t="str">
        <f>'Graphs % IE (1)'!F128</f>
        <v>Kiribati</v>
      </c>
      <c r="F125" s="3" t="str">
        <f>'Data ALL'!$C$33</f>
        <v>Total</v>
      </c>
      <c r="G125" s="2">
        <f>'Graphs % IE (1)'!H128</f>
        <v>17.878077373974207</v>
      </c>
      <c r="H125" s="2">
        <f>'Graphs % IE (1)'!I128</f>
        <v>40.386869871043373</v>
      </c>
      <c r="I125" s="2">
        <f>'Graphs % IE (1)'!J128</f>
        <v>41.735052754982419</v>
      </c>
      <c r="J125" s="2">
        <f>'Graphs % IE (1)'!K128</f>
        <v>100</v>
      </c>
    </row>
    <row r="126" spans="1:12" ht="12.75" x14ac:dyDescent="0.2">
      <c r="B126" s="3" t="str">
        <f>'Graphs % IE (1)'!D114</f>
        <v>Own-account workers</v>
      </c>
      <c r="C126" s="3" t="str">
        <f>'Graphs % IE (1)'!E114</f>
        <v>Upper-middle-income</v>
      </c>
      <c r="E126" s="3" t="str">
        <f>'Graphs % IE (1)'!F129</f>
        <v>Nepal</v>
      </c>
      <c r="F126" s="3" t="str">
        <f>'Data ALL'!$C$33</f>
        <v>Total</v>
      </c>
      <c r="G126" s="2">
        <f>'Graphs % IE (1)'!H129</f>
        <v>62.163267611762926</v>
      </c>
      <c r="H126" s="2">
        <f>'Graphs % IE (1)'!I129</f>
        <v>37.122575192059855</v>
      </c>
      <c r="I126" s="2">
        <f>'Graphs % IE (1)'!J129</f>
        <v>0.71415719617721396</v>
      </c>
      <c r="J126" s="2">
        <f>'Graphs % IE (1)'!K129</f>
        <v>100</v>
      </c>
    </row>
    <row r="127" spans="1:12" ht="12.75" x14ac:dyDescent="0.2">
      <c r="A127" s="3">
        <v>4</v>
      </c>
      <c r="B127" s="3" t="str">
        <f>'Graphs % IE (1)'!D115</f>
        <v>Own-account workers</v>
      </c>
      <c r="C127" s="3" t="str">
        <f>'Graphs % IE (1)'!E115</f>
        <v>Upper-middle-income</v>
      </c>
      <c r="E127" s="3" t="str">
        <f>'Graphs % IE (1)'!F130</f>
        <v>Vanuatu</v>
      </c>
      <c r="F127" s="3" t="str">
        <f>'Data ALL'!$C$33</f>
        <v>Total</v>
      </c>
      <c r="G127" s="2">
        <f>'Graphs % IE (1)'!H130</f>
        <v>58.159838817998654</v>
      </c>
      <c r="H127" s="2">
        <f>'Graphs % IE (1)'!I130</f>
        <v>15.916722632639354</v>
      </c>
      <c r="I127" s="2">
        <f>'Graphs % IE (1)'!J130</f>
        <v>25.92343854936199</v>
      </c>
      <c r="J127" s="2">
        <f>'Graphs % IE (1)'!K130</f>
        <v>100</v>
      </c>
    </row>
    <row r="128" spans="1:12" ht="12.75" x14ac:dyDescent="0.2">
      <c r="A128" s="3">
        <v>4</v>
      </c>
      <c r="B128" s="3" t="str">
        <f>'Graphs % IE (1)'!D116</f>
        <v>Own-account workers</v>
      </c>
      <c r="C128" s="3" t="str">
        <f>'Graphs % IE (1)'!E116</f>
        <v>Upper-middle income</v>
      </c>
      <c r="E128" s="3" t="str">
        <f>'Graphs % IE (1)'!F131</f>
        <v>Afghanistan</v>
      </c>
      <c r="F128" s="3" t="str">
        <f>'Data ALL'!$C$33</f>
        <v>Total</v>
      </c>
      <c r="G128" s="2">
        <f>'Graphs % IE (1)'!H131</f>
        <v>47.085638113243775</v>
      </c>
      <c r="H128" s="2">
        <f>'Graphs % IE (1)'!I131</f>
        <v>7.0659197825814024</v>
      </c>
      <c r="I128" s="2">
        <f>'Graphs % IE (1)'!J131</f>
        <v>45.848442104174822</v>
      </c>
      <c r="J128" s="2">
        <f>'Graphs % IE (1)'!K131</f>
        <v>100</v>
      </c>
    </row>
    <row r="129" spans="1:12" ht="12.75" x14ac:dyDescent="0.2">
      <c r="A129" s="3">
        <v>4</v>
      </c>
      <c r="B129" s="3" t="str">
        <f>'Graphs % IE (1)'!D117</f>
        <v>Own-account workers</v>
      </c>
      <c r="C129" s="3" t="str">
        <f>'Graphs % IE (1)'!E117</f>
        <v>Upper-middle-income</v>
      </c>
      <c r="E129" s="3" t="str">
        <f>'Graphs % IE (1)'!F132</f>
        <v xml:space="preserve"> India</v>
      </c>
      <c r="F129" s="3" t="str">
        <f>'Data ALL'!$C$33</f>
        <v>Total</v>
      </c>
      <c r="G129" s="2">
        <f>'Graphs % IE (1)'!H132</f>
        <v>92.710249011396229</v>
      </c>
      <c r="H129" s="2">
        <f>'Graphs % IE (1)'!I132</f>
        <v>0.93534665887809698</v>
      </c>
      <c r="I129" s="2">
        <f>'Graphs % IE (1)'!J132</f>
        <v>6.3544043297256696</v>
      </c>
      <c r="J129" s="2">
        <f>'Graphs % IE (1)'!K132</f>
        <v>100</v>
      </c>
    </row>
    <row r="130" spans="1:12" ht="12.75" x14ac:dyDescent="0.2">
      <c r="A130" s="3">
        <v>4</v>
      </c>
      <c r="B130" s="3" t="str">
        <f>'Graphs % IE (1)'!D118</f>
        <v>Own-account workers</v>
      </c>
      <c r="C130" s="3" t="str">
        <f>'Graphs % IE (1)'!E118</f>
        <v>High-income</v>
      </c>
      <c r="D130" s="3" t="str">
        <f>C130</f>
        <v>High-income</v>
      </c>
      <c r="E130" s="3" t="str">
        <f>'Graphs % IE (1)'!F133</f>
        <v>Sri Lanka</v>
      </c>
      <c r="F130" s="3" t="str">
        <f>'Data ALL'!$C$33</f>
        <v>Total</v>
      </c>
      <c r="G130" s="2">
        <f>'Graphs % IE (1)'!H133</f>
        <v>78.3199709588757</v>
      </c>
      <c r="H130" s="2">
        <f>'Graphs % IE (1)'!I133</f>
        <v>10.886480319452367</v>
      </c>
      <c r="I130" s="2">
        <f>'Graphs % IE (1)'!J133</f>
        <v>10.793548721671939</v>
      </c>
      <c r="J130" s="2">
        <f>'Graphs % IE (1)'!K133</f>
        <v>100.00000000000001</v>
      </c>
    </row>
    <row r="131" spans="1:12" ht="12.75" x14ac:dyDescent="0.2">
      <c r="B131" s="3" t="str">
        <f>'Graphs % IE (1)'!D119</f>
        <v>Own-account workers</v>
      </c>
      <c r="C131" s="3" t="str">
        <f>'Graphs % IE (1)'!E119</f>
        <v>High-income</v>
      </c>
      <c r="E131" s="3" t="str">
        <f>'Graphs % IE (1)'!F134</f>
        <v>Viet Nam</v>
      </c>
      <c r="F131" s="3" t="str">
        <f>'Data ALL'!$C$33</f>
        <v>Total</v>
      </c>
      <c r="G131" s="2">
        <f>'Graphs % IE (1)'!H134</f>
        <v>83.558681559947956</v>
      </c>
      <c r="H131" s="2">
        <f>'Graphs % IE (1)'!I134</f>
        <v>13.032998842535825</v>
      </c>
      <c r="I131" s="2">
        <f>'Graphs % IE (1)'!J134</f>
        <v>3.4083379670476326</v>
      </c>
      <c r="J131" s="2">
        <f>'Graphs % IE (1)'!K134</f>
        <v>100.0000183695314</v>
      </c>
    </row>
    <row r="132" spans="1:12" ht="12.75" x14ac:dyDescent="0.2">
      <c r="A132" s="3">
        <v>4</v>
      </c>
      <c r="B132" s="3" t="str">
        <f>'Graphs % IE (1)'!D120</f>
        <v>Own-account workers</v>
      </c>
      <c r="C132" s="3" t="str">
        <f>'Graphs % IE (1)'!E120</f>
        <v>High-income</v>
      </c>
      <c r="E132" s="3" t="str">
        <f>'Graphs % IE (1)'!F135</f>
        <v>Lao PDR</v>
      </c>
      <c r="F132" s="3" t="str">
        <f>'Data ALL'!$C$33</f>
        <v>Total</v>
      </c>
      <c r="G132" s="2">
        <f>'Graphs % IE (1)'!H135</f>
        <v>25.027104026607709</v>
      </c>
      <c r="H132" s="2">
        <f>'Graphs % IE (1)'!I135</f>
        <v>4.4190198719890681</v>
      </c>
      <c r="I132" s="2">
        <f>'Graphs % IE (1)'!J135</f>
        <v>70.554005014728347</v>
      </c>
      <c r="J132" s="2">
        <f>'Graphs % IE (1)'!K135</f>
        <v>100.00012891332513</v>
      </c>
    </row>
    <row r="133" spans="1:12" ht="12.75" x14ac:dyDescent="0.2">
      <c r="A133" s="3">
        <v>4</v>
      </c>
      <c r="B133" s="3" t="str">
        <f>'Graphs % IE (1)'!D121</f>
        <v>Own-account workers</v>
      </c>
      <c r="C133" s="3" t="str">
        <f>'Graphs % IE (1)'!E121</f>
        <v>High-income</v>
      </c>
      <c r="E133" s="3" t="str">
        <f>'Graphs % IE (1)'!F136</f>
        <v>Tonga</v>
      </c>
      <c r="F133" s="3" t="str">
        <f>'Data ALL'!$C$33</f>
        <v>Total</v>
      </c>
      <c r="G133" s="2">
        <f>'Graphs % IE (1)'!H136</f>
        <v>62.458471760797337</v>
      </c>
      <c r="H133" s="2">
        <f>'Graphs % IE (1)'!I136</f>
        <v>14.152823920265782</v>
      </c>
      <c r="I133" s="2">
        <f>'Graphs % IE (1)'!J136</f>
        <v>23.322259136212626</v>
      </c>
      <c r="J133" s="2">
        <f>'Graphs % IE (1)'!K136</f>
        <v>99.933554817275748</v>
      </c>
    </row>
    <row r="134" spans="1:12" ht="12.75" x14ac:dyDescent="0.2">
      <c r="G134" s="2"/>
      <c r="H134" s="2"/>
      <c r="I134" s="2"/>
      <c r="J134" s="2"/>
    </row>
    <row r="135" spans="1:12" ht="12.75" x14ac:dyDescent="0.2">
      <c r="G135" s="2"/>
      <c r="H135" s="2"/>
      <c r="I135" s="2"/>
      <c r="J135" s="2"/>
    </row>
    <row r="136" spans="1:12" ht="12.75" x14ac:dyDescent="0.2">
      <c r="D136" s="33" t="s">
        <v>11</v>
      </c>
      <c r="G136" s="2"/>
      <c r="H136" s="2"/>
      <c r="I136" s="2"/>
      <c r="J136" s="2"/>
      <c r="L136" s="27" t="s">
        <v>47</v>
      </c>
    </row>
    <row r="137" spans="1:12" ht="12.75" x14ac:dyDescent="0.2">
      <c r="E137" s="14"/>
      <c r="F137" s="14"/>
      <c r="G137" s="14" t="s">
        <v>28</v>
      </c>
      <c r="H137" s="14" t="s">
        <v>29</v>
      </c>
      <c r="I137" s="14" t="s">
        <v>30</v>
      </c>
      <c r="J137" s="14" t="s">
        <v>1</v>
      </c>
    </row>
    <row r="138" spans="1:12" ht="12.75" x14ac:dyDescent="0.2">
      <c r="A138" s="3">
        <v>5</v>
      </c>
      <c r="B138" s="3" t="str">
        <f>'Graphs % IE (1)'!D122</f>
        <v>Contributing family workers</v>
      </c>
      <c r="C138" s="3" t="str">
        <f>'Graphs % IE (1)'!E122</f>
        <v>Lower-middle-income</v>
      </c>
      <c r="D138" s="3" t="s">
        <v>174</v>
      </c>
      <c r="E138" s="3" t="str">
        <f>'Graphs % IE (1)'!F122</f>
        <v>Western Samoa</v>
      </c>
      <c r="F138" s="3" t="str">
        <f>'Data ALL'!$C$33</f>
        <v>Total</v>
      </c>
      <c r="G138" s="2">
        <f>'Graphs % IE (1)'!H122</f>
        <v>68.332633347333044</v>
      </c>
      <c r="H138" s="2">
        <f>'Graphs % IE (1)'!I122</f>
        <v>17.093658126837465</v>
      </c>
      <c r="I138" s="2">
        <f>'Graphs % IE (1)'!J122</f>
        <v>14.552708945821083</v>
      </c>
      <c r="J138" s="2">
        <f>'Graphs % IE (1)'!K122</f>
        <v>99.979000419991593</v>
      </c>
    </row>
    <row r="139" spans="1:12" ht="12.75" x14ac:dyDescent="0.2">
      <c r="A139" s="3">
        <v>6</v>
      </c>
      <c r="B139" s="3" t="str">
        <f>'Graphs % IE (1)'!D123</f>
        <v>Contributing family workers</v>
      </c>
      <c r="C139" s="3" t="str">
        <f>'Graphs % IE (1)'!E123</f>
        <v>Lower-middle-income</v>
      </c>
      <c r="E139" s="3" t="str">
        <f>'Graphs % IE (1)'!F123</f>
        <v>Timor Leste</v>
      </c>
      <c r="F139" s="3" t="str">
        <f>'Data ALL'!$C$33</f>
        <v>Total</v>
      </c>
      <c r="G139" s="2">
        <f>'Graphs % IE (1)'!H123</f>
        <v>54.476610965181912</v>
      </c>
      <c r="H139" s="2">
        <f>'Graphs % IE (1)'!I123</f>
        <v>1.7269323199016375</v>
      </c>
      <c r="I139" s="2">
        <f>'Graphs % IE (1)'!J123</f>
        <v>43.793662326049294</v>
      </c>
      <c r="J139" s="2">
        <f>'Graphs % IE (1)'!K123</f>
        <v>99.997205611132841</v>
      </c>
    </row>
    <row r="140" spans="1:12" ht="12.75" x14ac:dyDescent="0.2">
      <c r="A140" s="3">
        <v>7</v>
      </c>
      <c r="B140" s="3" t="str">
        <f>'Graphs % IE (1)'!D124</f>
        <v>Contributing family workers</v>
      </c>
      <c r="C140" s="3" t="str">
        <f>'Graphs % IE (1)'!E124</f>
        <v>Lower-middle-income</v>
      </c>
      <c r="E140" s="3" t="str">
        <f>'Graphs % IE (1)'!F124</f>
        <v>Pakistan</v>
      </c>
      <c r="F140" s="3" t="str">
        <f>'Data ALL'!$C$33</f>
        <v>Total</v>
      </c>
      <c r="G140" s="2">
        <f>'Graphs % IE (1)'!H124</f>
        <v>91.155079244599023</v>
      </c>
      <c r="H140" s="2">
        <f>'Graphs % IE (1)'!I124</f>
        <v>5.9773351623146453</v>
      </c>
      <c r="I140" s="2">
        <f>'Graphs % IE (1)'!J124</f>
        <v>2.8675776150941057</v>
      </c>
      <c r="J140" s="2">
        <f>'Graphs % IE (1)'!K124</f>
        <v>99.999992022007774</v>
      </c>
    </row>
    <row r="141" spans="1:12" ht="12.75" x14ac:dyDescent="0.2">
      <c r="A141" s="3">
        <v>8</v>
      </c>
      <c r="B141" s="3" t="str">
        <f>'Graphs % IE (1)'!D125</f>
        <v>Contributing family workers</v>
      </c>
      <c r="C141" s="3" t="str">
        <f>'Graphs % IE (1)'!E125</f>
        <v>Lower-middle-income</v>
      </c>
      <c r="E141" s="3" t="str">
        <f>'Graphs % IE (1)'!F125</f>
        <v>Myanmar</v>
      </c>
      <c r="F141" s="3" t="str">
        <f>'Data ALL'!$C$33</f>
        <v>Total</v>
      </c>
      <c r="G141" s="2">
        <f>'Graphs % IE (1)'!H125</f>
        <v>56.395298563029137</v>
      </c>
      <c r="H141" s="2">
        <f>'Graphs % IE (1)'!I125</f>
        <v>41.357678747293086</v>
      </c>
      <c r="I141" s="2">
        <f>'Graphs % IE (1)'!J125</f>
        <v>2.2470226896777694</v>
      </c>
      <c r="J141" s="2">
        <f>'Graphs % IE (1)'!K125</f>
        <v>99.999999999999986</v>
      </c>
    </row>
    <row r="142" spans="1:12" ht="12.75" x14ac:dyDescent="0.2">
      <c r="A142" s="3">
        <v>9</v>
      </c>
      <c r="B142" s="3" t="str">
        <f>'Graphs % IE (1)'!D126</f>
        <v>Contributing family workers</v>
      </c>
      <c r="C142" s="3" t="str">
        <f>'Graphs % IE (1)'!E126</f>
        <v>Lower-middle-income</v>
      </c>
      <c r="E142" s="3" t="str">
        <f>'Graphs % IE (1)'!F126</f>
        <v xml:space="preserve"> Bangladesh</v>
      </c>
      <c r="F142" s="3" t="str">
        <f>'Data ALL'!$C$33</f>
        <v>Total</v>
      </c>
      <c r="G142" s="2">
        <f>'Graphs % IE (1)'!H126</f>
        <v>59.23444992394186</v>
      </c>
      <c r="H142" s="2">
        <f>'Graphs % IE (1)'!I126</f>
        <v>0</v>
      </c>
      <c r="I142" s="2">
        <f>'Graphs % IE (1)'!J126</f>
        <v>40.76555007605814</v>
      </c>
      <c r="J142" s="2">
        <f>'Graphs % IE (1)'!K126</f>
        <v>100</v>
      </c>
    </row>
    <row r="143" spans="1:12" ht="12.75" x14ac:dyDescent="0.2">
      <c r="A143" s="3">
        <v>10</v>
      </c>
      <c r="B143" s="3" t="str">
        <f>'Graphs % IE (1)'!D127</f>
        <v>Contributing family workers</v>
      </c>
      <c r="C143" s="3" t="str">
        <f>'Graphs % IE (1)'!E127</f>
        <v>Lower-middle-income</v>
      </c>
      <c r="E143" s="3" t="str">
        <f>'Graphs % IE (1)'!F127</f>
        <v xml:space="preserve"> Cambodia</v>
      </c>
      <c r="F143" s="3" t="str">
        <f>'Data ALL'!$C$33</f>
        <v>Total</v>
      </c>
      <c r="G143" s="2">
        <f>'Graphs % IE (1)'!H127</f>
        <v>97.072348268993707</v>
      </c>
      <c r="H143" s="2">
        <f>'Graphs % IE (1)'!I127</f>
        <v>0.84109981257811472</v>
      </c>
      <c r="I143" s="2">
        <f>'Graphs % IE (1)'!J127</f>
        <v>2.0865519184281793</v>
      </c>
      <c r="J143" s="2">
        <f>'Graphs % IE (1)'!K127</f>
        <v>100</v>
      </c>
    </row>
    <row r="144" spans="1:12" ht="12.75" x14ac:dyDescent="0.2">
      <c r="A144" s="3">
        <v>11</v>
      </c>
      <c r="B144" s="3" t="str">
        <f>'Graphs % IE (1)'!D128</f>
        <v>Contributing family workers</v>
      </c>
      <c r="C144" s="3" t="str">
        <f>'Graphs % IE (1)'!E128</f>
        <v>Lower-middle-income</v>
      </c>
      <c r="E144" s="3" t="str">
        <f>'Graphs % IE (1)'!F128</f>
        <v>Kiribati</v>
      </c>
      <c r="F144" s="3" t="str">
        <f>'Data ALL'!$C$33</f>
        <v>Total</v>
      </c>
      <c r="G144" s="2">
        <f>'Graphs % IE (1)'!H128</f>
        <v>17.878077373974207</v>
      </c>
      <c r="H144" s="2">
        <f>'Graphs % IE (1)'!I128</f>
        <v>40.386869871043373</v>
      </c>
      <c r="I144" s="2">
        <f>'Graphs % IE (1)'!J128</f>
        <v>41.735052754982419</v>
      </c>
      <c r="J144" s="2">
        <f>'Graphs % IE (1)'!K128</f>
        <v>100</v>
      </c>
    </row>
    <row r="145" spans="1:12" ht="12.75" x14ac:dyDescent="0.2">
      <c r="A145" s="3">
        <v>12</v>
      </c>
      <c r="B145" s="3" t="str">
        <f>'Graphs % IE (1)'!D129</f>
        <v>Contributing family workers</v>
      </c>
      <c r="C145" s="3" t="str">
        <f>'Graphs % IE (1)'!E129</f>
        <v>Lower-middle-income</v>
      </c>
      <c r="E145" s="3" t="str">
        <f>'Graphs % IE (1)'!F129</f>
        <v>Nepal</v>
      </c>
      <c r="F145" s="3" t="str">
        <f>'Data ALL'!$C$33</f>
        <v>Total</v>
      </c>
      <c r="G145" s="2">
        <f>'Graphs % IE (1)'!H129</f>
        <v>62.163267611762926</v>
      </c>
      <c r="H145" s="2">
        <f>'Graphs % IE (1)'!I129</f>
        <v>37.122575192059855</v>
      </c>
      <c r="I145" s="2">
        <f>'Graphs % IE (1)'!J129</f>
        <v>0.71415719617721396</v>
      </c>
      <c r="J145" s="2">
        <f>'Graphs % IE (1)'!K129</f>
        <v>100</v>
      </c>
      <c r="L145" s="27"/>
    </row>
    <row r="146" spans="1:12" ht="12.75" x14ac:dyDescent="0.2">
      <c r="A146" s="3">
        <v>13</v>
      </c>
      <c r="B146" s="3" t="str">
        <f>'Graphs % IE (1)'!D130</f>
        <v>Contributing family workers</v>
      </c>
      <c r="C146" s="3" t="str">
        <f>'Graphs % IE (1)'!E130</f>
        <v>Lower-middle-income</v>
      </c>
      <c r="E146" s="3" t="str">
        <f>'Graphs % IE (1)'!F130</f>
        <v>Vanuatu</v>
      </c>
      <c r="F146" s="3" t="str">
        <f>'Data ALL'!$C$33</f>
        <v>Total</v>
      </c>
      <c r="G146" s="2">
        <f>'Graphs % IE (1)'!H130</f>
        <v>58.159838817998654</v>
      </c>
      <c r="H146" s="2">
        <f>'Graphs % IE (1)'!I130</f>
        <v>15.916722632639354</v>
      </c>
      <c r="I146" s="2">
        <f>'Graphs % IE (1)'!J130</f>
        <v>25.92343854936199</v>
      </c>
      <c r="J146" s="2">
        <f>'Graphs % IE (1)'!K130</f>
        <v>100</v>
      </c>
    </row>
    <row r="147" spans="1:12" ht="12.75" x14ac:dyDescent="0.2">
      <c r="A147" s="3">
        <v>14</v>
      </c>
      <c r="B147" s="3" t="str">
        <f>'Graphs % IE (1)'!D131</f>
        <v>Contributing family workers</v>
      </c>
      <c r="C147" s="3" t="str">
        <f>'Graphs % IE (1)'!E131</f>
        <v>Low-income</v>
      </c>
      <c r="E147" s="3" t="str">
        <f>'Graphs % IE (1)'!F131</f>
        <v>Afghanistan</v>
      </c>
      <c r="F147" s="3" t="str">
        <f>'Data ALL'!$C$33</f>
        <v>Total</v>
      </c>
      <c r="G147" s="2">
        <f>'Graphs % IE (1)'!H131</f>
        <v>47.085638113243775</v>
      </c>
      <c r="H147" s="2">
        <f>'Graphs % IE (1)'!I131</f>
        <v>7.0659197825814024</v>
      </c>
      <c r="I147" s="2">
        <f>'Graphs % IE (1)'!J131</f>
        <v>45.848442104174822</v>
      </c>
      <c r="J147" s="2">
        <f>'Graphs % IE (1)'!K131</f>
        <v>100</v>
      </c>
    </row>
    <row r="148" spans="1:12" ht="12.75" x14ac:dyDescent="0.2">
      <c r="A148" s="3">
        <v>15</v>
      </c>
      <c r="B148" s="3" t="str">
        <f>'Graphs % IE (1)'!D132</f>
        <v>Contributing family workers</v>
      </c>
      <c r="C148" s="3" t="str">
        <f>'Graphs % IE (1)'!E132</f>
        <v>Lower-middle-income</v>
      </c>
      <c r="E148" s="3" t="str">
        <f>'Graphs % IE (1)'!F132</f>
        <v xml:space="preserve"> India</v>
      </c>
      <c r="F148" s="3" t="str">
        <f>'Data ALL'!$C$33</f>
        <v>Total</v>
      </c>
      <c r="G148" s="2">
        <f>'Graphs % IE (1)'!H132</f>
        <v>92.710249011396229</v>
      </c>
      <c r="H148" s="2">
        <f>'Graphs % IE (1)'!I132</f>
        <v>0.93534665887809698</v>
      </c>
      <c r="I148" s="2">
        <f>'Graphs % IE (1)'!J132</f>
        <v>6.3544043297256696</v>
      </c>
      <c r="J148" s="2">
        <f>'Graphs % IE (1)'!K132</f>
        <v>100</v>
      </c>
    </row>
    <row r="149" spans="1:12" ht="12.75" x14ac:dyDescent="0.2">
      <c r="A149" s="3">
        <v>16</v>
      </c>
      <c r="B149" s="3" t="str">
        <f>'Graphs % IE (1)'!D133</f>
        <v>Contributing family workers</v>
      </c>
      <c r="C149" s="3" t="str">
        <f>'Graphs % IE (1)'!E133</f>
        <v>Lower-middle-income</v>
      </c>
      <c r="E149" s="3" t="str">
        <f>'Graphs % IE (1)'!F133</f>
        <v>Sri Lanka</v>
      </c>
      <c r="F149" s="3" t="str">
        <f>'Data ALL'!$C$33</f>
        <v>Total</v>
      </c>
      <c r="G149" s="2">
        <f>'Graphs % IE (1)'!H133</f>
        <v>78.3199709588757</v>
      </c>
      <c r="H149" s="2">
        <f>'Graphs % IE (1)'!I133</f>
        <v>10.886480319452367</v>
      </c>
      <c r="I149" s="2">
        <f>'Graphs % IE (1)'!J133</f>
        <v>10.793548721671939</v>
      </c>
      <c r="J149" s="2">
        <f>'Graphs % IE (1)'!K133</f>
        <v>100.00000000000001</v>
      </c>
    </row>
    <row r="150" spans="1:12" ht="12.75" x14ac:dyDescent="0.2">
      <c r="A150" s="3">
        <v>17</v>
      </c>
      <c r="B150" s="3" t="str">
        <f>'Graphs % IE (1)'!D134</f>
        <v>Contributing family workers</v>
      </c>
      <c r="C150" s="3" t="str">
        <f>'Graphs % IE (1)'!E134</f>
        <v>Lower-middle-income</v>
      </c>
      <c r="E150" s="3" t="str">
        <f>'Graphs % IE (1)'!F134</f>
        <v>Viet Nam</v>
      </c>
      <c r="F150" s="3" t="str">
        <f>'Data ALL'!$C$33</f>
        <v>Total</v>
      </c>
      <c r="G150" s="2">
        <f>'Graphs % IE (1)'!H134</f>
        <v>83.558681559947956</v>
      </c>
      <c r="H150" s="2">
        <f>'Graphs % IE (1)'!I134</f>
        <v>13.032998842535825</v>
      </c>
      <c r="I150" s="2">
        <f>'Graphs % IE (1)'!J134</f>
        <v>3.4083379670476326</v>
      </c>
      <c r="J150" s="2">
        <f>'Graphs % IE (1)'!K134</f>
        <v>100.0000183695314</v>
      </c>
    </row>
    <row r="151" spans="1:12" ht="12.75" x14ac:dyDescent="0.2">
      <c r="A151" s="3">
        <v>18</v>
      </c>
      <c r="B151" s="3" t="str">
        <f>'Graphs % IE (1)'!D135</f>
        <v>Contributing family workers</v>
      </c>
      <c r="C151" s="3" t="str">
        <f>'Graphs % IE (1)'!E135</f>
        <v>Lower-middle-income</v>
      </c>
      <c r="E151" s="3" t="str">
        <f>'Graphs % IE (1)'!F135</f>
        <v>Lao PDR</v>
      </c>
      <c r="F151" s="3" t="str">
        <f>'Data ALL'!$C$33</f>
        <v>Total</v>
      </c>
      <c r="G151" s="2">
        <f>'Graphs % IE (1)'!H135</f>
        <v>25.027104026607709</v>
      </c>
      <c r="H151" s="2">
        <f>'Graphs % IE (1)'!I135</f>
        <v>4.4190198719890681</v>
      </c>
      <c r="I151" s="2">
        <f>'Graphs % IE (1)'!J135</f>
        <v>70.554005014728347</v>
      </c>
      <c r="J151" s="2">
        <f>'Graphs % IE (1)'!K135</f>
        <v>100.00012891332513</v>
      </c>
    </row>
    <row r="152" spans="1:12" ht="12.75" x14ac:dyDescent="0.2">
      <c r="A152" s="3">
        <v>19</v>
      </c>
      <c r="B152" s="3" t="str">
        <f>'Graphs % IE (1)'!D136</f>
        <v>Contributing family workers</v>
      </c>
      <c r="C152" s="3" t="str">
        <f>'Graphs % IE (1)'!E136</f>
        <v>Upper-middle-income</v>
      </c>
      <c r="D152" s="3" t="str">
        <f>C152</f>
        <v>Upper-middle-income</v>
      </c>
      <c r="E152" s="3" t="str">
        <f>'Graphs % IE (1)'!F136</f>
        <v>Tonga</v>
      </c>
      <c r="F152" s="3" t="str">
        <f>'Data ALL'!$C$33</f>
        <v>Total</v>
      </c>
      <c r="G152" s="2">
        <f>'Graphs % IE (1)'!H136</f>
        <v>62.458471760797337</v>
      </c>
      <c r="H152" s="2">
        <f>'Graphs % IE (1)'!I136</f>
        <v>14.152823920265782</v>
      </c>
      <c r="I152" s="2">
        <f>'Graphs % IE (1)'!J136</f>
        <v>23.322259136212626</v>
      </c>
      <c r="J152" s="2">
        <f>'Graphs % IE (1)'!K136</f>
        <v>99.933554817275748</v>
      </c>
    </row>
    <row r="153" spans="1:12" ht="12.75" x14ac:dyDescent="0.2">
      <c r="A153" s="3">
        <v>20</v>
      </c>
      <c r="B153" s="3" t="str">
        <f>'Graphs % IE (1)'!D137</f>
        <v>Contributing family workers</v>
      </c>
      <c r="C153" s="3" t="str">
        <f>'Graphs % IE (1)'!E137</f>
        <v>Upper-middle-income</v>
      </c>
      <c r="E153" s="3" t="str">
        <f>'Graphs % IE (1)'!F137</f>
        <v>Cook Islands</v>
      </c>
      <c r="F153" s="3" t="str">
        <f>'Data ALL'!$C$33</f>
        <v>Total</v>
      </c>
      <c r="G153" s="2">
        <f>'Graphs % IE (1)'!H137</f>
        <v>74.584323040380056</v>
      </c>
      <c r="H153" s="2">
        <f>'Graphs % IE (1)'!I137</f>
        <v>22.327790973871732</v>
      </c>
      <c r="I153" s="2">
        <f>'Graphs % IE (1)'!J137</f>
        <v>3.0878859857482186</v>
      </c>
      <c r="J153" s="2">
        <f>'Graphs % IE (1)'!K137</f>
        <v>100</v>
      </c>
    </row>
    <row r="154" spans="1:12" ht="12.75" x14ac:dyDescent="0.2">
      <c r="A154" s="3">
        <v>21</v>
      </c>
      <c r="B154" s="3" t="str">
        <f>'Graphs % IE (1)'!D138</f>
        <v>Contributing family workers</v>
      </c>
      <c r="C154" s="3" t="str">
        <f>'Graphs % IE (1)'!E138</f>
        <v>Upper-middle income</v>
      </c>
      <c r="E154" s="3" t="str">
        <f>'Graphs % IE (1)'!F138</f>
        <v>Abelina</v>
      </c>
      <c r="F154" s="3" t="str">
        <f>'Data ALL'!$C$33</f>
        <v>Total</v>
      </c>
      <c r="G154" s="2">
        <f>'Graphs % IE (1)'!H138</f>
        <v>81.133849422452315</v>
      </c>
      <c r="H154" s="2">
        <f>'Graphs % IE (1)'!I138</f>
        <v>18.866150577547678</v>
      </c>
      <c r="I154" s="2">
        <f>'Graphs % IE (1)'!J138</f>
        <v>0</v>
      </c>
      <c r="J154" s="2">
        <f>'Graphs % IE (1)'!K138</f>
        <v>100</v>
      </c>
    </row>
    <row r="155" spans="1:12" ht="12.75" x14ac:dyDescent="0.2">
      <c r="A155" s="3">
        <v>22</v>
      </c>
      <c r="B155" s="3" t="str">
        <f>'Graphs % IE (1)'!D139</f>
        <v>Contributing family workers</v>
      </c>
      <c r="C155" s="3" t="str">
        <f>'Graphs % IE (1)'!E139</f>
        <v>Upper-middle-income</v>
      </c>
      <c r="E155" s="3" t="str">
        <f>'Graphs % IE (1)'!F139</f>
        <v>Fiji</v>
      </c>
      <c r="F155" s="3" t="str">
        <f>'Data ALL'!$C$33</f>
        <v>Total</v>
      </c>
      <c r="G155" s="2">
        <f>'Graphs % IE (1)'!H139</f>
        <v>95.614841569528807</v>
      </c>
      <c r="H155" s="2">
        <f>'Graphs % IE (1)'!I139</f>
        <v>4.3851584304711873</v>
      </c>
      <c r="I155" s="2">
        <f>'Graphs % IE (1)'!J139</f>
        <v>0</v>
      </c>
      <c r="J155" s="2">
        <f>'Graphs % IE (1)'!K139</f>
        <v>100</v>
      </c>
    </row>
    <row r="156" spans="1:12" ht="12.75" x14ac:dyDescent="0.2">
      <c r="A156" s="3">
        <v>23</v>
      </c>
      <c r="B156" s="3" t="str">
        <f>'Graphs % IE (1)'!D140</f>
        <v>Contributing family workers</v>
      </c>
      <c r="C156" s="3" t="str">
        <f>'Graphs % IE (1)'!E140</f>
        <v>Upper-middle-income</v>
      </c>
      <c r="E156" s="3" t="str">
        <f>'Graphs % IE (1)'!F140</f>
        <v xml:space="preserve"> Indonesia</v>
      </c>
      <c r="F156" s="3" t="str">
        <f>'Data ALL'!$C$33</f>
        <v>Total</v>
      </c>
      <c r="G156" s="2">
        <f>'Graphs % IE (1)'!H140</f>
        <v>81.807169215441064</v>
      </c>
      <c r="H156" s="2">
        <f>'Graphs % IE (1)'!I140</f>
        <v>18.192830784558939</v>
      </c>
      <c r="I156" s="2">
        <f>'Graphs % IE (1)'!J140</f>
        <v>0</v>
      </c>
      <c r="J156" s="2">
        <f>'Graphs % IE (1)'!K140</f>
        <v>100</v>
      </c>
    </row>
    <row r="157" spans="1:12" ht="12.75" x14ac:dyDescent="0.2">
      <c r="A157" s="3">
        <v>24</v>
      </c>
      <c r="B157" s="3" t="str">
        <f>'Graphs % IE (1)'!D141</f>
        <v>Contributing family workers</v>
      </c>
      <c r="C157" s="3" t="str">
        <f>'Graphs % IE (1)'!E141</f>
        <v>Upper-middle-income</v>
      </c>
      <c r="E157" s="3" t="str">
        <f>'Graphs % IE (1)'!F141</f>
        <v>Marshall Islands</v>
      </c>
      <c r="F157" s="3" t="str">
        <f>'Data ALL'!$C$33</f>
        <v>Total</v>
      </c>
      <c r="G157" s="2">
        <f>'Graphs % IE (1)'!H141</f>
        <v>17.924528301886792</v>
      </c>
      <c r="H157" s="2">
        <f>'Graphs % IE (1)'!I141</f>
        <v>24.056603773584907</v>
      </c>
      <c r="I157" s="2">
        <f>'Graphs % IE (1)'!J141</f>
        <v>58.018867924528308</v>
      </c>
      <c r="J157" s="2">
        <f>'Graphs % IE (1)'!K141</f>
        <v>100</v>
      </c>
    </row>
    <row r="158" spans="1:12" ht="12.75" x14ac:dyDescent="0.2">
      <c r="A158" s="3">
        <v>25</v>
      </c>
      <c r="B158" s="3" t="str">
        <f>'Graphs % IE (1)'!D142</f>
        <v>Contributing family workers</v>
      </c>
      <c r="C158" s="3" t="str">
        <f>'Graphs % IE (1)'!E142</f>
        <v>Upper-middle-income</v>
      </c>
      <c r="E158" s="3" t="str">
        <f>'Graphs % IE (1)'!F142</f>
        <v>Tuvalu</v>
      </c>
      <c r="F158" s="3" t="str">
        <f>'Data ALL'!$C$33</f>
        <v>Total</v>
      </c>
      <c r="G158" s="2">
        <f>'Graphs % IE (1)'!H142</f>
        <v>9.4594594594594597</v>
      </c>
      <c r="H158" s="2">
        <f>'Graphs % IE (1)'!I142</f>
        <v>47.297297297297298</v>
      </c>
      <c r="I158" s="2">
        <f>'Graphs % IE (1)'!J142</f>
        <v>43.243243243243242</v>
      </c>
      <c r="J158" s="2">
        <f>'Graphs % IE (1)'!K142</f>
        <v>100</v>
      </c>
    </row>
    <row r="159" spans="1:12" ht="12.75" x14ac:dyDescent="0.2">
      <c r="A159" s="3">
        <v>26</v>
      </c>
      <c r="B159" s="3" t="str">
        <f>'Graphs % IE (1)'!D143</f>
        <v>Contributing family workers</v>
      </c>
      <c r="C159" s="3" t="str">
        <f>'Graphs % IE (1)'!E143</f>
        <v>Upper-middle-income</v>
      </c>
      <c r="E159" s="3" t="str">
        <f>'Graphs % IE (1)'!F143</f>
        <v>Wallis &amp; Futuma</v>
      </c>
      <c r="F159" s="3" t="str">
        <f>'Data ALL'!$C$33</f>
        <v>Total</v>
      </c>
      <c r="G159" s="2">
        <f>'Graphs % IE (1)'!H143</f>
        <v>31.325301204819279</v>
      </c>
      <c r="H159" s="2">
        <f>'Graphs % IE (1)'!I143</f>
        <v>66.265060240963862</v>
      </c>
      <c r="I159" s="2">
        <f>'Graphs % IE (1)'!J143</f>
        <v>2.4096385542168677</v>
      </c>
      <c r="J159" s="2">
        <f>'Graphs % IE (1)'!K143</f>
        <v>100.00000000000001</v>
      </c>
    </row>
    <row r="160" spans="1:12" ht="12.75" x14ac:dyDescent="0.2">
      <c r="A160" s="3">
        <v>27</v>
      </c>
      <c r="B160" s="3" t="str">
        <f>'Graphs % IE (1)'!D144</f>
        <v>Contributing family workers</v>
      </c>
      <c r="C160" s="3" t="str">
        <f>'Graphs % IE (1)'!E144</f>
        <v>Upper-middle-income</v>
      </c>
      <c r="E160" s="3" t="str">
        <f>'Graphs % IE (1)'!F144</f>
        <v>Thailand</v>
      </c>
      <c r="F160" s="3" t="str">
        <f>'Data ALL'!$C$33</f>
        <v>Total</v>
      </c>
      <c r="G160" s="2">
        <f>'Graphs % IE (1)'!H144</f>
        <v>61.068311475831734</v>
      </c>
      <c r="H160" s="2">
        <f>'Graphs % IE (1)'!I144</f>
        <v>26.516142781588169</v>
      </c>
      <c r="I160" s="2">
        <f>'Graphs % IE (1)'!J144</f>
        <v>12.415560200830887</v>
      </c>
      <c r="J160" s="2">
        <f>'Graphs % IE (1)'!K144</f>
        <v>100.00001445825079</v>
      </c>
    </row>
    <row r="161" spans="1:10" ht="12.75" x14ac:dyDescent="0.2">
      <c r="A161" s="3">
        <v>28</v>
      </c>
      <c r="B161" s="3" t="str">
        <f>'Graphs % IE (1)'!D145</f>
        <v>Contributing family workers</v>
      </c>
      <c r="C161" s="3" t="str">
        <f>'Graphs % IE (1)'!E145</f>
        <v>Upper-middle-income</v>
      </c>
      <c r="E161" s="3" t="str">
        <f>'Graphs % IE (1)'!F145</f>
        <v>Maldives</v>
      </c>
      <c r="F161" s="3" t="str">
        <f>'Data ALL'!$C$33</f>
        <v>Total</v>
      </c>
      <c r="G161" s="2">
        <f>'Graphs % IE (1)'!H145</f>
        <v>30.660919540229887</v>
      </c>
      <c r="H161" s="2">
        <f>'Graphs % IE (1)'!I145</f>
        <v>42.126436781609193</v>
      </c>
      <c r="I161" s="2">
        <f>'Graphs % IE (1)'!J145</f>
        <v>27.241379310344826</v>
      </c>
      <c r="J161" s="2">
        <f>'Graphs % IE (1)'!K145</f>
        <v>100.02873563218391</v>
      </c>
    </row>
    <row r="162" spans="1:10" ht="12.75" x14ac:dyDescent="0.2">
      <c r="A162" s="3">
        <v>29</v>
      </c>
      <c r="B162" s="3" t="str">
        <f>'Graphs % IE (1)'!D146</f>
        <v>Contributing family workers</v>
      </c>
      <c r="C162" s="3" t="str">
        <f>'Graphs % IE (1)'!E146</f>
        <v>Upper-middle-income</v>
      </c>
      <c r="E162" s="3" t="str">
        <f>'Graphs % IE (1)'!F146</f>
        <v>Mongolia</v>
      </c>
      <c r="F162" s="3" t="str">
        <f>'Data ALL'!$C$33</f>
        <v>Total</v>
      </c>
      <c r="G162" s="2">
        <f>'Graphs % IE (1)'!H146</f>
        <v>6.9169960474308301</v>
      </c>
      <c r="H162" s="2">
        <f>'Graphs % IE (1)'!I146</f>
        <v>93.280632411067202</v>
      </c>
      <c r="I162" s="2">
        <f>'Graphs % IE (1)'!J146</f>
        <v>0</v>
      </c>
      <c r="J162" s="2">
        <f>'Graphs % IE (1)'!K146</f>
        <v>100.19762845849803</v>
      </c>
    </row>
    <row r="163" spans="1:10" ht="12.75" x14ac:dyDescent="0.2">
      <c r="A163" s="3">
        <v>30</v>
      </c>
      <c r="B163" s="3" t="str">
        <f>'Graphs % IE (1)'!D147</f>
        <v>Contributing family workers</v>
      </c>
      <c r="C163" s="3" t="str">
        <f>'Graphs % IE (1)'!E147</f>
        <v>High-income</v>
      </c>
      <c r="D163" s="3" t="str">
        <f>C163</f>
        <v>High-income</v>
      </c>
      <c r="E163" s="3" t="str">
        <f>'Graphs % IE (1)'!F147</f>
        <v>Nauru</v>
      </c>
      <c r="F163" s="3" t="str">
        <f>'Data ALL'!$C$33</f>
        <v>Total</v>
      </c>
      <c r="G163" s="2">
        <f>'Graphs % IE (1)'!H147</f>
        <v>78.571428571428569</v>
      </c>
      <c r="H163" s="2">
        <f>'Graphs % IE (1)'!I147</f>
        <v>21.428571428571427</v>
      </c>
      <c r="I163" s="2">
        <f>'Graphs % IE (1)'!J147</f>
        <v>0</v>
      </c>
      <c r="J163" s="2">
        <f>'Graphs % IE (1)'!K147</f>
        <v>100</v>
      </c>
    </row>
    <row r="164" spans="1:10" ht="12.75" x14ac:dyDescent="0.2">
      <c r="A164" s="3">
        <v>31</v>
      </c>
      <c r="B164" s="3" t="str">
        <f>'Graphs % IE (1)'!D148</f>
        <v>Contributing family workers</v>
      </c>
      <c r="C164" s="3" t="str">
        <f>'Graphs % IE (1)'!E148</f>
        <v>High-income</v>
      </c>
      <c r="E164" s="3" t="str">
        <f>'Graphs % IE (1)'!F148</f>
        <v>Australia</v>
      </c>
      <c r="F164" s="3" t="str">
        <f>'Data ALL'!$C$33</f>
        <v>Total</v>
      </c>
      <c r="G164" s="2">
        <f>'Graphs % IE (1)'!H148</f>
        <v>68.01791024370236</v>
      </c>
      <c r="H164" s="2">
        <f>'Graphs % IE (1)'!I148</f>
        <v>31.98208975629764</v>
      </c>
      <c r="I164" s="2">
        <f>'Graphs % IE (1)'!J148</f>
        <v>0</v>
      </c>
      <c r="J164" s="2">
        <f>'Graphs % IE (1)'!K148</f>
        <v>100</v>
      </c>
    </row>
    <row r="165" spans="1:10" ht="12.75" x14ac:dyDescent="0.2">
      <c r="A165" s="3">
        <v>32</v>
      </c>
      <c r="B165" s="3" t="str">
        <f>'Graphs % IE (1)'!D149</f>
        <v>Contributing family workers</v>
      </c>
      <c r="C165" s="3" t="str">
        <f>'Graphs % IE (1)'!E149</f>
        <v>High-income</v>
      </c>
      <c r="E165" s="3" t="str">
        <f>'Graphs % IE (1)'!F149</f>
        <v>Korea Republic</v>
      </c>
      <c r="F165" s="3" t="str">
        <f>'Data ALL'!$C$33</f>
        <v>Total</v>
      </c>
      <c r="G165" s="2">
        <f>'Graphs % IE (1)'!H149</f>
        <v>42.902416491085823</v>
      </c>
      <c r="H165" s="2">
        <f>'Graphs % IE (1)'!I149</f>
        <v>57.097583508914177</v>
      </c>
      <c r="I165" s="2">
        <f>'Graphs % IE (1)'!J149</f>
        <v>0</v>
      </c>
      <c r="J165" s="2">
        <f>'Graphs % IE (1)'!K149</f>
        <v>100</v>
      </c>
    </row>
    <row r="166" spans="1:10" ht="12.75" x14ac:dyDescent="0.2">
      <c r="A166" s="3">
        <v>33</v>
      </c>
      <c r="B166" s="3" t="str">
        <f>'Graphs % IE (1)'!D150</f>
        <v>Contributing family workers</v>
      </c>
      <c r="C166" s="3" t="str">
        <f>'Graphs % IE (1)'!E150</f>
        <v>High-income</v>
      </c>
      <c r="E166" s="3" t="str">
        <f>'Graphs % IE (1)'!F150</f>
        <v xml:space="preserve"> Brunei Darussalam</v>
      </c>
      <c r="F166" s="3" t="str">
        <f>'Data ALL'!$C$33</f>
        <v>Total</v>
      </c>
      <c r="G166" s="2">
        <f>'Graphs % IE (1)'!H150</f>
        <v>30.431705590941259</v>
      </c>
      <c r="H166" s="2">
        <f>'Graphs % IE (1)'!I150</f>
        <v>69.568294409058737</v>
      </c>
      <c r="I166" s="2">
        <f>'Graphs % IE (1)'!J150</f>
        <v>0</v>
      </c>
      <c r="J166" s="2">
        <f>'Graphs % IE (1)'!K150</f>
        <v>100</v>
      </c>
    </row>
    <row r="167" spans="1:10" ht="12.75" hidden="1" x14ac:dyDescent="0.2">
      <c r="A167" s="3">
        <v>34</v>
      </c>
      <c r="B167" s="3">
        <f>'Graphs % IE (1)'!D151</f>
        <v>0</v>
      </c>
      <c r="C167" s="3">
        <f>'Graphs % IE (1)'!E151</f>
        <v>0</v>
      </c>
      <c r="D167" s="3">
        <f t="shared" ref="D167:D224" si="0">C167</f>
        <v>0</v>
      </c>
      <c r="E167" s="3">
        <f>'Graphs % IE (1)'!F151</f>
        <v>0</v>
      </c>
      <c r="F167" s="3" t="str">
        <f>'Data ALL'!$C$33</f>
        <v>Total</v>
      </c>
      <c r="G167" s="2">
        <f>'Graphs % IE (1)'!H151</f>
        <v>0</v>
      </c>
      <c r="H167" s="2">
        <f>'Graphs % IE (1)'!I151</f>
        <v>0</v>
      </c>
      <c r="I167" s="2">
        <f>'Graphs % IE (1)'!J151</f>
        <v>0</v>
      </c>
      <c r="J167" s="2">
        <f>'Graphs % IE (1)'!K151</f>
        <v>0</v>
      </c>
    </row>
    <row r="168" spans="1:10" ht="12.75" hidden="1" x14ac:dyDescent="0.2">
      <c r="A168" s="3">
        <v>35</v>
      </c>
      <c r="B168" s="3">
        <f>'Graphs % IE (1)'!D152</f>
        <v>0</v>
      </c>
      <c r="C168" s="3">
        <f>'Graphs % IE (1)'!E152</f>
        <v>0</v>
      </c>
      <c r="D168" s="3">
        <f t="shared" si="0"/>
        <v>0</v>
      </c>
      <c r="E168" s="3">
        <f>'Graphs % IE (1)'!F152</f>
        <v>0</v>
      </c>
      <c r="F168" s="3" t="str">
        <f>'Data ALL'!$C$33</f>
        <v>Total</v>
      </c>
      <c r="G168" s="2">
        <f>'Graphs % IE (1)'!H152</f>
        <v>0</v>
      </c>
      <c r="H168" s="2">
        <f>'Graphs % IE (1)'!I152</f>
        <v>0</v>
      </c>
      <c r="I168" s="2">
        <f>'Graphs % IE (1)'!J152</f>
        <v>0</v>
      </c>
      <c r="J168" s="2">
        <f>'Graphs % IE (1)'!K152</f>
        <v>0</v>
      </c>
    </row>
    <row r="169" spans="1:10" ht="12.75" hidden="1" x14ac:dyDescent="0.2">
      <c r="A169" s="3">
        <v>36</v>
      </c>
      <c r="B169" s="3">
        <f>'Graphs % IE (1)'!D153</f>
        <v>0</v>
      </c>
      <c r="C169" s="3">
        <f>'Graphs % IE (1)'!E153</f>
        <v>0</v>
      </c>
      <c r="D169" s="3">
        <f t="shared" si="0"/>
        <v>0</v>
      </c>
      <c r="E169" s="3">
        <f>'Graphs % IE (1)'!F153</f>
        <v>0</v>
      </c>
      <c r="F169" s="3" t="str">
        <f>'Data ALL'!$C$33</f>
        <v>Total</v>
      </c>
      <c r="G169" s="2">
        <f>'Graphs % IE (1)'!H153</f>
        <v>0</v>
      </c>
      <c r="H169" s="2">
        <f>'Graphs % IE (1)'!I153</f>
        <v>0</v>
      </c>
      <c r="I169" s="2">
        <f>'Graphs % IE (1)'!J153</f>
        <v>0</v>
      </c>
      <c r="J169" s="2">
        <f>'Graphs % IE (1)'!K153</f>
        <v>0</v>
      </c>
    </row>
    <row r="170" spans="1:10" ht="12.75" hidden="1" x14ac:dyDescent="0.2">
      <c r="A170" s="3">
        <v>37</v>
      </c>
      <c r="B170" s="3" t="str">
        <f>'Graphs % IE (1)'!D154</f>
        <v>Total</v>
      </c>
      <c r="C170" s="3" t="str">
        <f>'Graphs % IE (1)'!E154</f>
        <v>Lower-middle-income</v>
      </c>
      <c r="D170" s="3" t="str">
        <f t="shared" si="0"/>
        <v>Lower-middle-income</v>
      </c>
      <c r="E170" s="3" t="str">
        <f>'Graphs % IE (1)'!F154</f>
        <v>Kiribati</v>
      </c>
      <c r="F170" s="3" t="str">
        <f>'Data ALL'!$C$33</f>
        <v>Total</v>
      </c>
      <c r="G170" s="2">
        <f>'Graphs % IE (1)'!H154</f>
        <v>11.957255789933658</v>
      </c>
      <c r="H170" s="2">
        <f>'Graphs % IE (1)'!I154</f>
        <v>18.936956262662378</v>
      </c>
      <c r="I170" s="2">
        <f>'Graphs % IE (1)'!J154</f>
        <v>16.470027410320583</v>
      </c>
      <c r="J170" s="2">
        <f>'Graphs % IE (1)'!K154</f>
        <v>47.364239462916615</v>
      </c>
    </row>
    <row r="171" spans="1:10" ht="12.75" hidden="1" x14ac:dyDescent="0.2">
      <c r="A171" s="3">
        <v>38</v>
      </c>
      <c r="B171" s="3" t="str">
        <f>'Graphs % IE (1)'!D155</f>
        <v>Total</v>
      </c>
      <c r="C171" s="3" t="str">
        <f>'Graphs % IE (1)'!E155</f>
        <v>Lower-middle-income</v>
      </c>
      <c r="D171" s="3" t="str">
        <f t="shared" si="0"/>
        <v>Lower-middle-income</v>
      </c>
      <c r="E171" s="3" t="str">
        <f>'Graphs % IE (1)'!F155</f>
        <v>Viet Nam</v>
      </c>
      <c r="F171" s="3" t="str">
        <f>'Data ALL'!$C$33</f>
        <v>Total</v>
      </c>
      <c r="G171" s="2">
        <f>'Graphs % IE (1)'!H155</f>
        <v>57.815558158354598</v>
      </c>
      <c r="H171" s="2">
        <f>'Graphs % IE (1)'!I155</f>
        <v>6.7339860188793939</v>
      </c>
      <c r="I171" s="2">
        <f>'Graphs % IE (1)'!J155</f>
        <v>0.43957989736083036</v>
      </c>
      <c r="J171" s="2">
        <f>'Graphs % IE (1)'!K155</f>
        <v>64.989124074594827</v>
      </c>
    </row>
    <row r="172" spans="1:10" ht="12.75" hidden="1" x14ac:dyDescent="0.2">
      <c r="A172" s="3">
        <v>39</v>
      </c>
      <c r="B172" s="3" t="str">
        <f>'Graphs % IE (1)'!D156</f>
        <v>Total</v>
      </c>
      <c r="C172" s="3" t="str">
        <f>'Graphs % IE (1)'!E156</f>
        <v>Lower-middle-income</v>
      </c>
      <c r="D172" s="3" t="str">
        <f t="shared" si="0"/>
        <v>Lower-middle-income</v>
      </c>
      <c r="E172" s="3" t="str">
        <f>'Graphs % IE (1)'!F156</f>
        <v>Vanuatu</v>
      </c>
      <c r="F172" s="3" t="str">
        <f>'Data ALL'!$C$33</f>
        <v>Total</v>
      </c>
      <c r="G172" s="2">
        <f>'Graphs % IE (1)'!H156</f>
        <v>56.739335375913271</v>
      </c>
      <c r="H172" s="2">
        <f>'Graphs % IE (1)'!I156</f>
        <v>3.7214235210935658</v>
      </c>
      <c r="I172" s="2">
        <f>'Graphs % IE (1)'!J156</f>
        <v>6.478906434126797</v>
      </c>
      <c r="J172" s="2">
        <f>'Graphs % IE (1)'!K156</f>
        <v>66.939665331133625</v>
      </c>
    </row>
    <row r="173" spans="1:10" ht="12.75" hidden="1" x14ac:dyDescent="0.2">
      <c r="A173" s="3">
        <v>40</v>
      </c>
      <c r="B173" s="3" t="str">
        <f>'Graphs % IE (1)'!D157</f>
        <v>Total</v>
      </c>
      <c r="C173" s="3" t="str">
        <f>'Graphs % IE (1)'!E157</f>
        <v>Lower-middle-income</v>
      </c>
      <c r="D173" s="3" t="str">
        <f t="shared" si="0"/>
        <v>Lower-middle-income</v>
      </c>
      <c r="E173" s="3" t="str">
        <f>'Graphs % IE (1)'!F157</f>
        <v>Timor Leste</v>
      </c>
      <c r="F173" s="3" t="str">
        <f>'Data ALL'!$C$33</f>
        <v>Total</v>
      </c>
      <c r="G173" s="2">
        <f>'Graphs % IE (1)'!H157</f>
        <v>38.141047527997813</v>
      </c>
      <c r="H173" s="2">
        <f>'Graphs % IE (1)'!I157</f>
        <v>21.010738186287899</v>
      </c>
      <c r="I173" s="2">
        <f>'Graphs % IE (1)'!J157</f>
        <v>18.172545069653101</v>
      </c>
      <c r="J173" s="2">
        <f>'Graphs % IE (1)'!K157</f>
        <v>77.324330783938805</v>
      </c>
    </row>
    <row r="174" spans="1:10" ht="12.75" hidden="1" x14ac:dyDescent="0.2">
      <c r="A174" s="3">
        <v>41</v>
      </c>
      <c r="B174" s="3" t="str">
        <f>'Graphs % IE (1)'!D158</f>
        <v>Total</v>
      </c>
      <c r="C174" s="3" t="str">
        <f>'Graphs % IE (1)'!E158</f>
        <v>Low-income</v>
      </c>
      <c r="D174" s="3" t="str">
        <f t="shared" si="0"/>
        <v>Low-income</v>
      </c>
      <c r="E174" s="3" t="str">
        <f>'Graphs % IE (1)'!F158</f>
        <v>Afghanistan</v>
      </c>
      <c r="F174" s="3" t="str">
        <f>'Data ALL'!$C$33</f>
        <v>Total</v>
      </c>
      <c r="G174" s="2">
        <f>'Graphs % IE (1)'!H158</f>
        <v>56.824192155318684</v>
      </c>
      <c r="H174" s="2">
        <f>'Graphs % IE (1)'!I158</f>
        <v>11.851427466679871</v>
      </c>
      <c r="I174" s="2">
        <f>'Graphs % IE (1)'!J158</f>
        <v>10.796476659994388</v>
      </c>
      <c r="J174" s="2">
        <f>'Graphs % IE (1)'!K158</f>
        <v>79.472096281992933</v>
      </c>
    </row>
    <row r="175" spans="1:10" ht="12.75" hidden="1" x14ac:dyDescent="0.2">
      <c r="A175" s="3">
        <v>42</v>
      </c>
      <c r="B175" s="3" t="str">
        <f>'Graphs % IE (1)'!D159</f>
        <v>Total</v>
      </c>
      <c r="C175" s="3" t="str">
        <f>'Graphs % IE (1)'!E159</f>
        <v>Lower-middle-income</v>
      </c>
      <c r="D175" s="3" t="str">
        <f t="shared" si="0"/>
        <v>Lower-middle-income</v>
      </c>
      <c r="E175" s="3" t="str">
        <f>'Graphs % IE (1)'!F159</f>
        <v>Myanmar</v>
      </c>
      <c r="F175" s="3" t="str">
        <f>'Data ALL'!$C$33</f>
        <v>Total</v>
      </c>
      <c r="G175" s="2">
        <f>'Graphs % IE (1)'!H159</f>
        <v>66.157912486064532</v>
      </c>
      <c r="H175" s="2">
        <f>'Graphs % IE (1)'!I159</f>
        <v>13.414574550356463</v>
      </c>
      <c r="I175" s="2">
        <f>'Graphs % IE (1)'!J159</f>
        <v>1.0390108973561023</v>
      </c>
      <c r="J175" s="2">
        <f>'Graphs % IE (1)'!K159</f>
        <v>80.611497933777102</v>
      </c>
    </row>
    <row r="176" spans="1:10" ht="12.75" hidden="1" x14ac:dyDescent="0.2">
      <c r="A176" s="3">
        <v>43</v>
      </c>
      <c r="B176" s="3" t="str">
        <f>'Graphs % IE (1)'!D160</f>
        <v>Total</v>
      </c>
      <c r="C176" s="3" t="str">
        <f>'Graphs % IE (1)'!E160</f>
        <v>Lower-middle-income</v>
      </c>
      <c r="D176" s="3" t="str">
        <f t="shared" si="0"/>
        <v>Lower-middle-income</v>
      </c>
      <c r="E176" s="3" t="str">
        <f>'Graphs % IE (1)'!F160</f>
        <v>Nepal</v>
      </c>
      <c r="F176" s="3" t="str">
        <f>'Data ALL'!$C$33</f>
        <v>Total</v>
      </c>
      <c r="G176" s="2">
        <f>'Graphs % IE (1)'!H160</f>
        <v>55.797428069285147</v>
      </c>
      <c r="H176" s="2">
        <f>'Graphs % IE (1)'!I160</f>
        <v>23.427710277195345</v>
      </c>
      <c r="I176" s="2">
        <f>'Graphs % IE (1)'!J160</f>
        <v>1.5852374349333367</v>
      </c>
      <c r="J176" s="2">
        <f>'Graphs % IE (1)'!K160</f>
        <v>80.810375781413825</v>
      </c>
    </row>
    <row r="177" spans="1:10" ht="12.75" hidden="1" x14ac:dyDescent="0.2">
      <c r="A177" s="3">
        <v>44</v>
      </c>
      <c r="B177" s="3" t="str">
        <f>'Graphs % IE (1)'!D161</f>
        <v>Total</v>
      </c>
      <c r="C177" s="3" t="str">
        <f>'Graphs % IE (1)'!E161</f>
        <v>Lower-middle-income</v>
      </c>
      <c r="D177" s="3" t="str">
        <f t="shared" si="0"/>
        <v>Lower-middle-income</v>
      </c>
      <c r="E177" s="3" t="str">
        <f>'Graphs % IE (1)'!F161</f>
        <v>Lao PDR</v>
      </c>
      <c r="F177" s="3" t="str">
        <f>'Data ALL'!$C$33</f>
        <v>Total</v>
      </c>
      <c r="G177" s="2">
        <f>'Graphs % IE (1)'!H161</f>
        <v>25.355355072258828</v>
      </c>
      <c r="H177" s="2">
        <f>'Graphs % IE (1)'!I161</f>
        <v>10.591928504765406</v>
      </c>
      <c r="I177" s="2">
        <f>'Graphs % IE (1)'!J161</f>
        <v>50.504458351682537</v>
      </c>
      <c r="J177" s="2">
        <f>'Graphs % IE (1)'!K161</f>
        <v>86.451741928706781</v>
      </c>
    </row>
    <row r="178" spans="1:10" ht="12.75" hidden="1" x14ac:dyDescent="0.2">
      <c r="A178" s="3">
        <v>45</v>
      </c>
      <c r="B178" s="3" t="str">
        <f>'Graphs % IE (1)'!D162</f>
        <v>Total</v>
      </c>
      <c r="C178" s="3" t="str">
        <f>'Graphs % IE (1)'!E162</f>
        <v>Lower-middle-income</v>
      </c>
      <c r="D178" s="3" t="str">
        <f t="shared" si="0"/>
        <v>Lower-middle-income</v>
      </c>
      <c r="E178" s="3" t="str">
        <f>'Graphs % IE (1)'!F162</f>
        <v xml:space="preserve"> Cambodia</v>
      </c>
      <c r="F178" s="3" t="str">
        <f>'Data ALL'!$C$33</f>
        <v>Total</v>
      </c>
      <c r="G178" s="2">
        <f>'Graphs % IE (1)'!H162</f>
        <v>75.904198741342952</v>
      </c>
      <c r="H178" s="2">
        <f>'Graphs % IE (1)'!I162</f>
        <v>11.182085221818662</v>
      </c>
      <c r="I178" s="2">
        <f>'Graphs % IE (1)'!J162</f>
        <v>1.2352506464911086</v>
      </c>
      <c r="J178" s="2">
        <f>'Graphs % IE (1)'!K162</f>
        <v>88.32153460965273</v>
      </c>
    </row>
    <row r="179" spans="1:10" ht="12.75" hidden="1" x14ac:dyDescent="0.2">
      <c r="A179" s="3">
        <v>46</v>
      </c>
      <c r="B179" s="3" t="str">
        <f>'Graphs % IE (1)'!D163</f>
        <v>Total</v>
      </c>
      <c r="C179" s="3" t="str">
        <f>'Graphs % IE (1)'!E163</f>
        <v>Upper-middle-income</v>
      </c>
      <c r="D179" s="3" t="str">
        <f t="shared" si="0"/>
        <v>Upper-middle-income</v>
      </c>
      <c r="E179" s="3" t="str">
        <f>'Graphs % IE (1)'!F163</f>
        <v>Tuvalu</v>
      </c>
      <c r="F179" s="3" t="str">
        <f>'Data ALL'!$C$33</f>
        <v>Total</v>
      </c>
      <c r="G179" s="2">
        <f>'Graphs % IE (1)'!H163</f>
        <v>5.2710843373493983</v>
      </c>
      <c r="H179" s="2">
        <f>'Graphs % IE (1)'!I163</f>
        <v>14.457831325301203</v>
      </c>
      <c r="I179" s="2">
        <f>'Graphs % IE (1)'!J163</f>
        <v>0.52710843373493976</v>
      </c>
      <c r="J179" s="2">
        <f>'Graphs % IE (1)'!K163</f>
        <v>20.256024096385541</v>
      </c>
    </row>
    <row r="180" spans="1:10" ht="12.75" hidden="1" x14ac:dyDescent="0.2">
      <c r="A180" s="3">
        <v>47</v>
      </c>
      <c r="B180" s="3" t="str">
        <f>'Graphs % IE (1)'!D164</f>
        <v>Total</v>
      </c>
      <c r="C180" s="3" t="str">
        <f>'Graphs % IE (1)'!E164</f>
        <v>Upper-middle-income</v>
      </c>
      <c r="D180" s="3" t="str">
        <f t="shared" si="0"/>
        <v>Upper-middle-income</v>
      </c>
      <c r="E180" s="3" t="str">
        <f>'Graphs % IE (1)'!F164</f>
        <v>Marshall Islands</v>
      </c>
      <c r="F180" s="3" t="str">
        <f>'Data ALL'!$C$33</f>
        <v>Total</v>
      </c>
      <c r="G180" s="2">
        <f>'Graphs % IE (1)'!H164</f>
        <v>4.4425194901621081</v>
      </c>
      <c r="H180" s="2">
        <f>'Graphs % IE (1)'!I164</f>
        <v>6.7380274718475439</v>
      </c>
      <c r="I180" s="2">
        <f>'Graphs % IE (1)'!J164</f>
        <v>11.465165202326446</v>
      </c>
      <c r="J180" s="2">
        <f>'Graphs % IE (1)'!K164</f>
        <v>22.645712164336096</v>
      </c>
    </row>
    <row r="181" spans="1:10" ht="12.75" hidden="1" x14ac:dyDescent="0.2">
      <c r="A181" s="3">
        <v>48</v>
      </c>
      <c r="B181" s="3" t="str">
        <f>'Graphs % IE (1)'!D165</f>
        <v>Total</v>
      </c>
      <c r="C181" s="3" t="str">
        <f>'Graphs % IE (1)'!E165</f>
        <v>Upper-middle-income</v>
      </c>
      <c r="D181" s="3" t="str">
        <f t="shared" si="0"/>
        <v>Upper-middle-income</v>
      </c>
      <c r="E181" s="3" t="str">
        <f>'Graphs % IE (1)'!F165</f>
        <v>Wallis &amp; Futuma</v>
      </c>
      <c r="F181" s="3" t="str">
        <f>'Data ALL'!$C$33</f>
        <v>Total</v>
      </c>
      <c r="G181" s="2">
        <f>'Graphs % IE (1)'!H165</f>
        <v>17.296222664015904</v>
      </c>
      <c r="H181" s="2">
        <f>'Graphs % IE (1)'!I165</f>
        <v>3.7489349616586196</v>
      </c>
      <c r="I181" s="2">
        <f>'Graphs % IE (1)'!J165</f>
        <v>1.647259301334848</v>
      </c>
      <c r="J181" s="2">
        <f>'Graphs % IE (1)'!K165</f>
        <v>22.692416927009372</v>
      </c>
    </row>
    <row r="182" spans="1:10" ht="12.75" hidden="1" x14ac:dyDescent="0.2">
      <c r="A182" s="3">
        <v>49</v>
      </c>
      <c r="B182" s="3" t="str">
        <f>'Graphs % IE (1)'!D166</f>
        <v>Total</v>
      </c>
      <c r="C182" s="3" t="str">
        <f>'Graphs % IE (1)'!E166</f>
        <v>Upper-middle-income</v>
      </c>
      <c r="D182" s="3" t="str">
        <f t="shared" si="0"/>
        <v>Upper-middle-income</v>
      </c>
      <c r="E182" s="3" t="str">
        <f>'Graphs % IE (1)'!F166</f>
        <v>Cook Islands</v>
      </c>
      <c r="F182" s="3" t="str">
        <f>'Data ALL'!$C$33</f>
        <v>Total</v>
      </c>
      <c r="G182" s="2">
        <f>'Graphs % IE (1)'!H166</f>
        <v>21.611767664068392</v>
      </c>
      <c r="H182" s="2">
        <f>'Graphs % IE (1)'!I166</f>
        <v>5.6826753834548649</v>
      </c>
      <c r="I182" s="2">
        <f>'Graphs % IE (1)'!J166</f>
        <v>1.3703796831782751</v>
      </c>
      <c r="J182" s="2">
        <f>'Graphs % IE (1)'!K166</f>
        <v>28.66482273070153</v>
      </c>
    </row>
    <row r="183" spans="1:10" ht="12.75" hidden="1" x14ac:dyDescent="0.2">
      <c r="A183" s="3">
        <v>50</v>
      </c>
      <c r="B183" s="3" t="str">
        <f>'Graphs % IE (1)'!D167</f>
        <v>Total</v>
      </c>
      <c r="C183" s="3" t="str">
        <f>'Graphs % IE (1)'!E167</f>
        <v>Upper-middle-income</v>
      </c>
      <c r="D183" s="3" t="str">
        <f t="shared" si="0"/>
        <v>Upper-middle-income</v>
      </c>
      <c r="E183" s="3" t="str">
        <f>'Graphs % IE (1)'!F167</f>
        <v>Mongolia</v>
      </c>
      <c r="F183" s="3" t="str">
        <f>'Data ALL'!$C$33</f>
        <v>Total</v>
      </c>
      <c r="G183" s="2">
        <f>'Graphs % IE (1)'!H167</f>
        <v>31.249136031751856</v>
      </c>
      <c r="H183" s="2">
        <f>'Graphs % IE (1)'!I167</f>
        <v>6.5155506474783058</v>
      </c>
      <c r="I183" s="2">
        <f>'Graphs % IE (1)'!J167</f>
        <v>0.69265847618259191</v>
      </c>
      <c r="J183" s="2">
        <f>'Graphs % IE (1)'!K167</f>
        <v>38.457345155412753</v>
      </c>
    </row>
    <row r="184" spans="1:10" ht="12.75" hidden="1" x14ac:dyDescent="0.2">
      <c r="A184" s="3">
        <v>51</v>
      </c>
      <c r="B184" s="3" t="str">
        <f>'Graphs % IE (1)'!D168</f>
        <v>Total</v>
      </c>
      <c r="C184" s="3" t="str">
        <f>'Graphs % IE (1)'!E168</f>
        <v>Upper-middle-income</v>
      </c>
      <c r="D184" s="3" t="str">
        <f t="shared" si="0"/>
        <v>Upper-middle-income</v>
      </c>
      <c r="E184" s="3" t="str">
        <f>'Graphs % IE (1)'!F168</f>
        <v>Maldives</v>
      </c>
      <c r="F184" s="3" t="str">
        <f>'Data ALL'!$C$33</f>
        <v>Total</v>
      </c>
      <c r="G184" s="2">
        <f>'Graphs % IE (1)'!H168</f>
        <v>20.998211367751622</v>
      </c>
      <c r="H184" s="2">
        <f>'Graphs % IE (1)'!I168</f>
        <v>21.246080466369296</v>
      </c>
      <c r="I184" s="2">
        <f>'Graphs % IE (1)'!J168</f>
        <v>2.0359493000044164</v>
      </c>
      <c r="J184" s="2">
        <f>'Graphs % IE (1)'!K168</f>
        <v>44.280241134125333</v>
      </c>
    </row>
    <row r="185" spans="1:10" ht="12.75" hidden="1" x14ac:dyDescent="0.2">
      <c r="A185" s="3">
        <v>52</v>
      </c>
      <c r="B185" s="3" t="str">
        <f>'Graphs % IE (1)'!D169</f>
        <v>Total</v>
      </c>
      <c r="C185" s="3" t="str">
        <f>'Graphs % IE (1)'!E169</f>
        <v>Upper-middle-income</v>
      </c>
      <c r="D185" s="3" t="str">
        <f t="shared" si="0"/>
        <v>Upper-middle-income</v>
      </c>
      <c r="E185" s="3" t="str">
        <f>'Graphs % IE (1)'!F169</f>
        <v>Tonga</v>
      </c>
      <c r="F185" s="3" t="str">
        <f>'Data ALL'!$C$33</f>
        <v>Total</v>
      </c>
      <c r="G185" s="2">
        <f>'Graphs % IE (1)'!H169</f>
        <v>45.917623123872403</v>
      </c>
      <c r="H185" s="2">
        <f>'Graphs % IE (1)'!I169</f>
        <v>19.039576215884228</v>
      </c>
      <c r="I185" s="2">
        <f>'Graphs % IE (1)'!J169</f>
        <v>12.371885916087674</v>
      </c>
      <c r="J185" s="2">
        <f>'Graphs % IE (1)'!K169</f>
        <v>77.329085255844305</v>
      </c>
    </row>
    <row r="186" spans="1:10" ht="12.75" hidden="1" x14ac:dyDescent="0.2">
      <c r="A186" s="3">
        <v>53</v>
      </c>
      <c r="B186" s="3" t="str">
        <f>'Graphs % IE (1)'!D170</f>
        <v>Total</v>
      </c>
      <c r="C186" s="3" t="str">
        <f>'Graphs % IE (1)'!E170</f>
        <v>High-income</v>
      </c>
      <c r="D186" s="3" t="str">
        <f t="shared" si="0"/>
        <v>High-income</v>
      </c>
      <c r="E186" s="3" t="str">
        <f>'Graphs % IE (1)'!F170</f>
        <v xml:space="preserve"> Brunei Darussalam</v>
      </c>
      <c r="F186" s="3" t="str">
        <f>'Data ALL'!$C$33</f>
        <v>Total</v>
      </c>
      <c r="G186" s="2">
        <f>'Graphs % IE (1)'!H170</f>
        <v>2.6555246910731918</v>
      </c>
      <c r="H186" s="2">
        <f>'Graphs % IE (1)'!I170</f>
        <v>21.573657933351175</v>
      </c>
      <c r="I186" s="2">
        <f>'Graphs % IE (1)'!J170</f>
        <v>3.9996677710204045</v>
      </c>
      <c r="J186" s="2">
        <f>'Graphs % IE (1)'!K170</f>
        <v>28.228850395444773</v>
      </c>
    </row>
    <row r="187" spans="1:10" ht="12.75" hidden="1" x14ac:dyDescent="0.2">
      <c r="A187" s="3">
        <v>54</v>
      </c>
      <c r="B187" s="3" t="str">
        <f>'Graphs % IE (1)'!D171</f>
        <v>Total</v>
      </c>
      <c r="C187" s="3" t="str">
        <f>'Graphs % IE (1)'!E171</f>
        <v>High-income</v>
      </c>
      <c r="D187" s="3" t="str">
        <f t="shared" si="0"/>
        <v>High-income</v>
      </c>
      <c r="E187" s="3" t="str">
        <f>'Graphs % IE (1)'!F171</f>
        <v>Nauru</v>
      </c>
      <c r="F187" s="3" t="str">
        <f>'Data ALL'!$C$33</f>
        <v>Total</v>
      </c>
      <c r="G187" s="2">
        <f>'Graphs % IE (1)'!H171</f>
        <v>24.144144144144146</v>
      </c>
      <c r="H187" s="2">
        <f>'Graphs % IE (1)'!I171</f>
        <v>23.603603603603602</v>
      </c>
      <c r="I187" s="2">
        <f>'Graphs % IE (1)'!J171</f>
        <v>9.0090090090090086E-2</v>
      </c>
      <c r="J187" s="2">
        <f>'Graphs % IE (1)'!K171</f>
        <v>47.837837837837846</v>
      </c>
    </row>
    <row r="188" spans="1:10" ht="12.75" hidden="1" x14ac:dyDescent="0.2">
      <c r="A188" s="3">
        <v>55</v>
      </c>
      <c r="B188" s="3" t="str">
        <f>'Graphs % IE (1)'!D172</f>
        <v>Employees</v>
      </c>
      <c r="C188" s="3" t="str">
        <f>'Graphs % IE (1)'!E172</f>
        <v>Lower-middle-income</v>
      </c>
      <c r="D188" s="3" t="str">
        <f t="shared" si="0"/>
        <v>Lower-middle-income</v>
      </c>
      <c r="E188" s="3" t="str">
        <f>'Graphs % IE (1)'!F172</f>
        <v>Kiribati</v>
      </c>
      <c r="F188" s="3" t="str">
        <f>'Data ALL'!$C$33</f>
        <v>Total</v>
      </c>
      <c r="G188" s="2">
        <f>'Graphs % IE (1)'!H172</f>
        <v>4.5830380344909045</v>
      </c>
      <c r="H188" s="2">
        <f>'Graphs % IE (1)'!I172</f>
        <v>22.230096858020318</v>
      </c>
      <c r="I188" s="2">
        <f>'Graphs % IE (1)'!J172</f>
        <v>1.9548783368769196</v>
      </c>
      <c r="J188" s="2">
        <f>'Graphs % IE (1)'!K172</f>
        <v>28.768013229388142</v>
      </c>
    </row>
    <row r="189" spans="1:10" ht="12.75" hidden="1" x14ac:dyDescent="0.2">
      <c r="A189" s="3">
        <v>56</v>
      </c>
      <c r="B189" s="3" t="str">
        <f>'Graphs % IE (1)'!D173</f>
        <v>Employees</v>
      </c>
      <c r="C189" s="3" t="str">
        <f>'Graphs % IE (1)'!E173</f>
        <v>Lower-middle-income</v>
      </c>
      <c r="D189" s="3" t="str">
        <f t="shared" si="0"/>
        <v>Lower-middle-income</v>
      </c>
      <c r="E189" s="3" t="str">
        <f>'Graphs % IE (1)'!F173</f>
        <v>Vanuatu</v>
      </c>
      <c r="F189" s="3" t="str">
        <f>'Data ALL'!$C$33</f>
        <v>Total</v>
      </c>
      <c r="G189" s="2">
        <f>'Graphs % IE (1)'!H173</f>
        <v>22.005451516834082</v>
      </c>
      <c r="H189" s="2">
        <f>'Graphs % IE (1)'!I173</f>
        <v>7.2232598051587509</v>
      </c>
      <c r="I189" s="2">
        <f>'Graphs % IE (1)'!J173</f>
        <v>5.6382817626571091</v>
      </c>
      <c r="J189" s="2">
        <f>'Graphs % IE (1)'!K173</f>
        <v>34.866993084649941</v>
      </c>
    </row>
    <row r="190" spans="1:10" ht="12.75" hidden="1" x14ac:dyDescent="0.2">
      <c r="A190" s="3">
        <v>57</v>
      </c>
      <c r="B190" s="3" t="str">
        <f>'Graphs % IE (1)'!D174</f>
        <v>Employees</v>
      </c>
      <c r="C190" s="3" t="str">
        <f>'Graphs % IE (1)'!E174</f>
        <v>Lower-middle-income</v>
      </c>
      <c r="D190" s="3" t="str">
        <f t="shared" si="0"/>
        <v>Lower-middle-income</v>
      </c>
      <c r="E190" s="3" t="str">
        <f>'Graphs % IE (1)'!F174</f>
        <v>Viet Nam</v>
      </c>
      <c r="F190" s="3" t="str">
        <f>'Data ALL'!$C$33</f>
        <v>Total</v>
      </c>
      <c r="G190" s="2">
        <f>'Graphs % IE (1)'!H174</f>
        <v>32.502634330171652</v>
      </c>
      <c r="H190" s="2">
        <f>'Graphs % IE (1)'!I174</f>
        <v>9.8213361780932651</v>
      </c>
      <c r="I190" s="2">
        <f>'Graphs % IE (1)'!J174</f>
        <v>0.56601749974057347</v>
      </c>
      <c r="J190" s="2">
        <f>'Graphs % IE (1)'!K174</f>
        <v>42.889988008005496</v>
      </c>
    </row>
    <row r="191" spans="1:10" ht="12.75" hidden="1" x14ac:dyDescent="0.2">
      <c r="A191" s="3">
        <v>58</v>
      </c>
      <c r="B191" s="3" t="str">
        <f>'Graphs % IE (1)'!D175</f>
        <v>Employees</v>
      </c>
      <c r="C191" s="3" t="str">
        <f>'Graphs % IE (1)'!E175</f>
        <v>Lower-middle-income</v>
      </c>
      <c r="D191" s="3" t="str">
        <f t="shared" si="0"/>
        <v>Lower-middle-income</v>
      </c>
      <c r="E191" s="3" t="str">
        <f>'Graphs % IE (1)'!F175</f>
        <v>Timor Leste</v>
      </c>
      <c r="F191" s="3" t="str">
        <f>'Data ALL'!$C$33</f>
        <v>Total</v>
      </c>
      <c r="G191" s="2">
        <f>'Graphs % IE (1)'!H175</f>
        <v>13.501631977921861</v>
      </c>
      <c r="H191" s="2">
        <f>'Graphs % IE (1)'!I175</f>
        <v>42.974534068091955</v>
      </c>
      <c r="I191" s="2">
        <f>'Graphs % IE (1)'!J175</f>
        <v>2.4094893545505207</v>
      </c>
      <c r="J191" s="2">
        <f>'Graphs % IE (1)'!K175</f>
        <v>58.885655400564339</v>
      </c>
    </row>
    <row r="192" spans="1:10" ht="12.75" hidden="1" x14ac:dyDescent="0.2">
      <c r="A192" s="3">
        <v>59</v>
      </c>
      <c r="B192" s="3" t="str">
        <f>'Graphs % IE (1)'!D176</f>
        <v>Employees</v>
      </c>
      <c r="C192" s="3" t="str">
        <f>'Graphs % IE (1)'!E176</f>
        <v>Lower-middle-income</v>
      </c>
      <c r="D192" s="3" t="str">
        <f t="shared" si="0"/>
        <v>Lower-middle-income</v>
      </c>
      <c r="E192" s="3" t="str">
        <f>'Graphs % IE (1)'!F176</f>
        <v>Lao PDR</v>
      </c>
      <c r="F192" s="3" t="str">
        <f>'Data ALL'!$C$33</f>
        <v>Total</v>
      </c>
      <c r="G192" s="2">
        <f>'Graphs % IE (1)'!H176</f>
        <v>14.77133066323506</v>
      </c>
      <c r="H192" s="2">
        <f>'Graphs % IE (1)'!I176</f>
        <v>27.475504017196588</v>
      </c>
      <c r="I192" s="2">
        <f>'Graphs % IE (1)'!J176</f>
        <v>23.024777933613837</v>
      </c>
      <c r="J192" s="2">
        <f>'Graphs % IE (1)'!K176</f>
        <v>65.27161261404548</v>
      </c>
    </row>
    <row r="193" spans="1:10" ht="12.75" hidden="1" x14ac:dyDescent="0.2">
      <c r="A193" s="3">
        <v>60</v>
      </c>
      <c r="B193" s="3" t="str">
        <f>'Graphs % IE (1)'!D177</f>
        <v>Employees</v>
      </c>
      <c r="C193" s="3" t="str">
        <f>'Graphs % IE (1)'!E177</f>
        <v>Low-income</v>
      </c>
      <c r="D193" s="3" t="str">
        <f t="shared" si="0"/>
        <v>Low-income</v>
      </c>
      <c r="E193" s="3" t="str">
        <f>'Graphs % IE (1)'!F177</f>
        <v>Afghanistan</v>
      </c>
      <c r="F193" s="3" t="str">
        <f>'Data ALL'!$C$33</f>
        <v>Total</v>
      </c>
      <c r="G193" s="2">
        <f>'Graphs % IE (1)'!H177</f>
        <v>30.550295286818713</v>
      </c>
      <c r="H193" s="2">
        <f>'Graphs % IE (1)'!I177</f>
        <v>33.049483577138744</v>
      </c>
      <c r="I193" s="2">
        <f>'Graphs % IE (1)'!J177</f>
        <v>6.8426979767222145</v>
      </c>
      <c r="J193" s="2">
        <f>'Graphs % IE (1)'!K177</f>
        <v>70.442476840679674</v>
      </c>
    </row>
    <row r="194" spans="1:10" ht="12.75" hidden="1" x14ac:dyDescent="0.2">
      <c r="A194" s="3">
        <v>61</v>
      </c>
      <c r="B194" s="3" t="str">
        <f>'Graphs % IE (1)'!D178</f>
        <v>Employees</v>
      </c>
      <c r="C194" s="3" t="str">
        <f>'Graphs % IE (1)'!E178</f>
        <v>Lower-middle-income</v>
      </c>
      <c r="D194" s="3" t="str">
        <f t="shared" si="0"/>
        <v>Lower-middle-income</v>
      </c>
      <c r="E194" s="3" t="str">
        <f>'Graphs % IE (1)'!F178</f>
        <v xml:space="preserve"> Cambodia</v>
      </c>
      <c r="F194" s="3" t="str">
        <f>'Data ALL'!$C$33</f>
        <v>Total</v>
      </c>
      <c r="G194" s="2">
        <f>'Graphs % IE (1)'!H178</f>
        <v>55.947250508354514</v>
      </c>
      <c r="H194" s="2">
        <f>'Graphs % IE (1)'!I178</f>
        <v>23.23760483775764</v>
      </c>
      <c r="I194" s="2">
        <f>'Graphs % IE (1)'!J178</f>
        <v>0.47549883738358911</v>
      </c>
      <c r="J194" s="2">
        <f>'Graphs % IE (1)'!K178</f>
        <v>79.660354183495741</v>
      </c>
    </row>
    <row r="195" spans="1:10" ht="12.75" hidden="1" x14ac:dyDescent="0.2">
      <c r="A195" s="3">
        <v>62</v>
      </c>
      <c r="B195" s="3" t="str">
        <f>'Graphs % IE (1)'!D179</f>
        <v>Employees</v>
      </c>
      <c r="C195" s="3" t="str">
        <f>'Graphs % IE (1)'!E179</f>
        <v>Lower-middle-income</v>
      </c>
      <c r="D195" s="3" t="str">
        <f t="shared" si="0"/>
        <v>Lower-middle-income</v>
      </c>
      <c r="E195" s="3" t="str">
        <f>'Graphs % IE (1)'!F179</f>
        <v>Myanmar</v>
      </c>
      <c r="F195" s="3" t="str">
        <f>'Data ALL'!$C$33</f>
        <v>Total</v>
      </c>
      <c r="G195" s="2">
        <f>'Graphs % IE (1)'!H179</f>
        <v>69.854833346543231</v>
      </c>
      <c r="H195" s="2">
        <f>'Graphs % IE (1)'!I179</f>
        <v>13.656911818984646</v>
      </c>
      <c r="I195" s="2">
        <f>'Graphs % IE (1)'!J179</f>
        <v>0.48358790923531558</v>
      </c>
      <c r="J195" s="2">
        <f>'Graphs % IE (1)'!K179</f>
        <v>83.995333074763195</v>
      </c>
    </row>
    <row r="196" spans="1:10" ht="12.75" hidden="1" x14ac:dyDescent="0.2">
      <c r="A196" s="3">
        <v>63</v>
      </c>
      <c r="B196" s="3" t="str">
        <f>'Graphs % IE (1)'!D180</f>
        <v>Employees</v>
      </c>
      <c r="C196" s="3" t="str">
        <f>'Graphs % IE (1)'!E180</f>
        <v>Lower-middle-income</v>
      </c>
      <c r="D196" s="3" t="str">
        <f t="shared" si="0"/>
        <v>Lower-middle-income</v>
      </c>
      <c r="E196" s="3" t="str">
        <f>'Graphs % IE (1)'!F180</f>
        <v>Nepal</v>
      </c>
      <c r="F196" s="3" t="str">
        <f>'Data ALL'!$C$33</f>
        <v>Total</v>
      </c>
      <c r="G196" s="2">
        <f>'Graphs % IE (1)'!H180</f>
        <v>48.526236669530057</v>
      </c>
      <c r="H196" s="2">
        <f>'Graphs % IE (1)'!I180</f>
        <v>34.06678853527206</v>
      </c>
      <c r="I196" s="2">
        <f>'Graphs % IE (1)'!J180</f>
        <v>2.4929026378092982</v>
      </c>
      <c r="J196" s="2">
        <f>'Graphs % IE (1)'!K180</f>
        <v>85.085927842611412</v>
      </c>
    </row>
    <row r="197" spans="1:10" ht="12.75" hidden="1" x14ac:dyDescent="0.2">
      <c r="A197" s="3">
        <v>64</v>
      </c>
      <c r="B197" s="3" t="str">
        <f>'Graphs % IE (1)'!D181</f>
        <v>Employees</v>
      </c>
      <c r="C197" s="3" t="str">
        <f>'Graphs % IE (1)'!E181</f>
        <v>Upper-middle-income</v>
      </c>
      <c r="D197" s="3" t="str">
        <f t="shared" si="0"/>
        <v>Upper-middle-income</v>
      </c>
      <c r="E197" s="3" t="str">
        <f>'Graphs % IE (1)'!F181</f>
        <v>Marshall Islands</v>
      </c>
      <c r="F197" s="3" t="str">
        <f>'Data ALL'!$C$33</f>
        <v>Total</v>
      </c>
      <c r="G197" s="2">
        <f>'Graphs % IE (1)'!H181</f>
        <v>2.5921574386840947</v>
      </c>
      <c r="H197" s="2">
        <f>'Graphs % IE (1)'!I181</f>
        <v>6.7557644294316352</v>
      </c>
      <c r="I197" s="2">
        <f>'Graphs % IE (1)'!J181</f>
        <v>0.89587310912028206</v>
      </c>
      <c r="J197" s="2">
        <f>'Graphs % IE (1)'!K181</f>
        <v>10.243794977236012</v>
      </c>
    </row>
    <row r="198" spans="1:10" ht="12.75" hidden="1" x14ac:dyDescent="0.2">
      <c r="A198" s="3">
        <v>65</v>
      </c>
      <c r="B198" s="3" t="str">
        <f>'Graphs % IE (1)'!D182</f>
        <v>Employees</v>
      </c>
      <c r="C198" s="3" t="str">
        <f>'Graphs % IE (1)'!E182</f>
        <v>Upper-middle-income</v>
      </c>
      <c r="D198" s="3" t="str">
        <f t="shared" si="0"/>
        <v>Upper-middle-income</v>
      </c>
      <c r="E198" s="3" t="str">
        <f>'Graphs % IE (1)'!F182</f>
        <v>Mongolia</v>
      </c>
      <c r="F198" s="3" t="str">
        <f>'Data ALL'!$C$33</f>
        <v>Total</v>
      </c>
      <c r="G198" s="2">
        <f>'Graphs % IE (1)'!H182</f>
        <v>3.4757558658836207</v>
      </c>
      <c r="H198" s="2">
        <f>'Graphs % IE (1)'!I182</f>
        <v>10.495079818526399</v>
      </c>
      <c r="I198" s="2">
        <f>'Graphs % IE (1)'!J182</f>
        <v>0.11323122702165184</v>
      </c>
      <c r="J198" s="2">
        <f>'Graphs % IE (1)'!K182</f>
        <v>14.084066911431671</v>
      </c>
    </row>
    <row r="199" spans="1:10" ht="12.75" hidden="1" x14ac:dyDescent="0.2">
      <c r="A199" s="3">
        <v>66</v>
      </c>
      <c r="B199" s="3" t="str">
        <f>'Graphs % IE (1)'!D183</f>
        <v>Employees</v>
      </c>
      <c r="C199" s="3" t="str">
        <f>'Graphs % IE (1)'!E183</f>
        <v>Upper-middle-income</v>
      </c>
      <c r="D199" s="3" t="str">
        <f t="shared" si="0"/>
        <v>Upper-middle-income</v>
      </c>
      <c r="E199" s="3" t="str">
        <f>'Graphs % IE (1)'!F183</f>
        <v>Wallis &amp; Futuma</v>
      </c>
      <c r="F199" s="3" t="str">
        <f>'Data ALL'!$C$33</f>
        <v>Total</v>
      </c>
      <c r="G199" s="2">
        <f>'Graphs % IE (1)'!H183</f>
        <v>10.821511052457934</v>
      </c>
      <c r="H199" s="2">
        <f>'Graphs % IE (1)'!I183</f>
        <v>2.3754536456614979</v>
      </c>
      <c r="I199" s="2">
        <f>'Graphs % IE (1)'!J183</f>
        <v>1.7815902342461234</v>
      </c>
      <c r="J199" s="2">
        <f>'Graphs % IE (1)'!K183</f>
        <v>14.978554932365554</v>
      </c>
    </row>
    <row r="200" spans="1:10" ht="12.75" hidden="1" x14ac:dyDescent="0.2">
      <c r="A200" s="3">
        <v>67</v>
      </c>
      <c r="B200" s="3" t="str">
        <f>'Graphs % IE (1)'!D184</f>
        <v>Employees</v>
      </c>
      <c r="C200" s="3" t="str">
        <f>'Graphs % IE (1)'!E184</f>
        <v>Upper-middle-income</v>
      </c>
      <c r="D200" s="3" t="str">
        <f t="shared" si="0"/>
        <v>Upper-middle-income</v>
      </c>
      <c r="E200" s="3" t="str">
        <f>'Graphs % IE (1)'!F184</f>
        <v>Cook Islands</v>
      </c>
      <c r="F200" s="3" t="str">
        <f>'Data ALL'!$C$33</f>
        <v>Total</v>
      </c>
      <c r="G200" s="2">
        <f>'Graphs % IE (1)'!H184</f>
        <v>11.01281269066504</v>
      </c>
      <c r="H200" s="2">
        <f>'Graphs % IE (1)'!I184</f>
        <v>5.4758999389871876</v>
      </c>
      <c r="I200" s="2">
        <f>'Graphs % IE (1)'!J184</f>
        <v>1.2660158633312995</v>
      </c>
      <c r="J200" s="2">
        <f>'Graphs % IE (1)'!K184</f>
        <v>17.754728492983528</v>
      </c>
    </row>
    <row r="201" spans="1:10" ht="12.75" hidden="1" x14ac:dyDescent="0.2">
      <c r="A201" s="3">
        <v>68</v>
      </c>
      <c r="B201" s="3" t="str">
        <f>'Graphs % IE (1)'!D185</f>
        <v>Employees</v>
      </c>
      <c r="C201" s="3" t="str">
        <f>'Graphs % IE (1)'!E185</f>
        <v>Upper-middle-income</v>
      </c>
      <c r="D201" s="3" t="str">
        <f t="shared" si="0"/>
        <v>Upper-middle-income</v>
      </c>
      <c r="E201" s="3" t="str">
        <f>'Graphs % IE (1)'!F185</f>
        <v>Tuvalu</v>
      </c>
      <c r="F201" s="3" t="str">
        <f>'Data ALL'!$C$33</f>
        <v>Total</v>
      </c>
      <c r="G201" s="2">
        <f>'Graphs % IE (1)'!H185</f>
        <v>3.9695945945945943</v>
      </c>
      <c r="H201" s="2">
        <f>'Graphs % IE (1)'!I185</f>
        <v>14.189189189189189</v>
      </c>
      <c r="I201" s="2">
        <f>'Graphs % IE (1)'!J185</f>
        <v>0.16891891891891891</v>
      </c>
      <c r="J201" s="2">
        <f>'Graphs % IE (1)'!K185</f>
        <v>18.327702702702702</v>
      </c>
    </row>
    <row r="202" spans="1:10" ht="12.75" hidden="1" x14ac:dyDescent="0.2">
      <c r="A202" s="3">
        <v>69</v>
      </c>
      <c r="B202" s="3" t="str">
        <f>'Graphs % IE (1)'!D186</f>
        <v>Employees</v>
      </c>
      <c r="C202" s="3" t="str">
        <f>'Graphs % IE (1)'!E186</f>
        <v>Upper-middle-income</v>
      </c>
      <c r="D202" s="3" t="str">
        <f t="shared" si="0"/>
        <v>Upper-middle-income</v>
      </c>
      <c r="E202" s="3" t="str">
        <f>'Graphs % IE (1)'!F186</f>
        <v>Maldives</v>
      </c>
      <c r="F202" s="3" t="str">
        <f>'Data ALL'!$C$33</f>
        <v>Total</v>
      </c>
      <c r="G202" s="2">
        <f>'Graphs % IE (1)'!H186</f>
        <v>3.8731649686777567</v>
      </c>
      <c r="H202" s="2">
        <f>'Graphs % IE (1)'!I186</f>
        <v>25.243029980382577</v>
      </c>
      <c r="I202" s="2">
        <f>'Graphs % IE (1)'!J186</f>
        <v>2.4751500477673329</v>
      </c>
      <c r="J202" s="2">
        <f>'Graphs % IE (1)'!K186</f>
        <v>31.591344996827665</v>
      </c>
    </row>
    <row r="203" spans="1:10" ht="12.75" hidden="1" x14ac:dyDescent="0.2">
      <c r="A203" s="3">
        <v>70</v>
      </c>
      <c r="B203" s="3" t="str">
        <f>'Graphs % IE (1)'!D187</f>
        <v>Employees</v>
      </c>
      <c r="C203" s="3" t="str">
        <f>'Graphs % IE (1)'!E187</f>
        <v>Upper-middle-income</v>
      </c>
      <c r="D203" s="3" t="str">
        <f t="shared" si="0"/>
        <v>Upper-middle-income</v>
      </c>
      <c r="E203" s="3" t="str">
        <f>'Graphs % IE (1)'!F187</f>
        <v>Tonga</v>
      </c>
      <c r="F203" s="3" t="str">
        <f>'Data ALL'!$C$33</f>
        <v>Total</v>
      </c>
      <c r="G203" s="2">
        <f>'Graphs % IE (1)'!H187</f>
        <v>30.992934645470605</v>
      </c>
      <c r="H203" s="2">
        <f>'Graphs % IE (1)'!I187</f>
        <v>30.002523340903359</v>
      </c>
      <c r="I203" s="2">
        <f>'Graphs % IE (1)'!J187</f>
        <v>4.63663890991673</v>
      </c>
      <c r="J203" s="2">
        <f>'Graphs % IE (1)'!K187</f>
        <v>65.63209689629069</v>
      </c>
    </row>
    <row r="204" spans="1:10" ht="12.75" hidden="1" x14ac:dyDescent="0.2">
      <c r="A204" s="3">
        <v>71</v>
      </c>
      <c r="B204" s="3" t="str">
        <f>'Graphs % IE (1)'!D188</f>
        <v>Employees</v>
      </c>
      <c r="C204" s="3" t="str">
        <f>'Graphs % IE (1)'!E188</f>
        <v>High-income</v>
      </c>
      <c r="D204" s="3" t="str">
        <f t="shared" si="0"/>
        <v>High-income</v>
      </c>
      <c r="E204" s="3" t="str">
        <f>'Graphs % IE (1)'!F188</f>
        <v xml:space="preserve"> Brunei Darussalam</v>
      </c>
      <c r="F204" s="3" t="str">
        <f>'Data ALL'!$C$33</f>
        <v>Total</v>
      </c>
      <c r="G204" s="2">
        <f>'Graphs % IE (1)'!H188</f>
        <v>0.36807062168025734</v>
      </c>
      <c r="H204" s="2">
        <f>'Graphs % IE (1)'!I188</f>
        <v>22.827859654372709</v>
      </c>
      <c r="I204" s="2">
        <f>'Graphs % IE (1)'!J188</f>
        <v>4.2203436323283707</v>
      </c>
      <c r="J204" s="2">
        <f>'Graphs % IE (1)'!K188</f>
        <v>27.416273908381335</v>
      </c>
    </row>
    <row r="205" spans="1:10" ht="12.75" hidden="1" x14ac:dyDescent="0.2">
      <c r="A205" s="3">
        <v>72</v>
      </c>
      <c r="B205" s="3" t="str">
        <f>'Graphs % IE (1)'!D189</f>
        <v>Employees</v>
      </c>
      <c r="C205" s="3" t="str">
        <f>'Graphs % IE (1)'!E189</f>
        <v>High-income</v>
      </c>
      <c r="D205" s="3" t="str">
        <f t="shared" si="0"/>
        <v>High-income</v>
      </c>
      <c r="E205" s="3" t="str">
        <f>'Graphs % IE (1)'!F189</f>
        <v>Nauru</v>
      </c>
      <c r="F205" s="3" t="str">
        <f>'Data ALL'!$C$33</f>
        <v>Total</v>
      </c>
      <c r="G205" s="2">
        <f>'Graphs % IE (1)'!H189</f>
        <v>22.424684159378035</v>
      </c>
      <c r="H205" s="2">
        <f>'Graphs % IE (1)'!I189</f>
        <v>25.097181729834787</v>
      </c>
      <c r="I205" s="2">
        <f>'Graphs % IE (1)'!J189</f>
        <v>0</v>
      </c>
      <c r="J205" s="2">
        <f>'Graphs % IE (1)'!K189</f>
        <v>47.521865889212819</v>
      </c>
    </row>
    <row r="206" spans="1:10" ht="12.75" hidden="1" x14ac:dyDescent="0.2">
      <c r="A206" s="3">
        <v>73</v>
      </c>
      <c r="B206" s="3" t="str">
        <f>'Graphs % IE (1)'!D190</f>
        <v>Employer</v>
      </c>
      <c r="C206" s="3" t="str">
        <f>'Graphs % IE (1)'!E190</f>
        <v>Lower-middle-income</v>
      </c>
      <c r="D206" s="3" t="str">
        <f t="shared" si="0"/>
        <v>Lower-middle-income</v>
      </c>
      <c r="E206" s="3" t="str">
        <f>'Graphs % IE (1)'!F190</f>
        <v>Kiribati</v>
      </c>
      <c r="F206" s="3" t="str">
        <f>'Data ALL'!$C$33</f>
        <v>Total</v>
      </c>
      <c r="G206" s="2">
        <f>'Graphs % IE (1)'!H190</f>
        <v>21.205821205821206</v>
      </c>
      <c r="H206" s="2">
        <f>'Graphs % IE (1)'!I190</f>
        <v>0</v>
      </c>
      <c r="I206" s="2">
        <f>'Graphs % IE (1)'!J190</f>
        <v>25.155925155925157</v>
      </c>
      <c r="J206" s="2">
        <f>'Graphs % IE (1)'!K190</f>
        <v>46.361746361746363</v>
      </c>
    </row>
    <row r="207" spans="1:10" ht="12.75" hidden="1" x14ac:dyDescent="0.2">
      <c r="A207" s="3">
        <v>74</v>
      </c>
      <c r="B207" s="3" t="str">
        <f>'Graphs % IE (1)'!D191</f>
        <v>Employer</v>
      </c>
      <c r="C207" s="3" t="str">
        <f>'Graphs % IE (1)'!E191</f>
        <v>Lower-middle-income</v>
      </c>
      <c r="D207" s="3" t="str">
        <f t="shared" si="0"/>
        <v>Lower-middle-income</v>
      </c>
      <c r="E207" s="3" t="str">
        <f>'Graphs % IE (1)'!F191</f>
        <v>Nepal</v>
      </c>
      <c r="F207" s="3" t="str">
        <f>'Data ALL'!$C$33</f>
        <v>Total</v>
      </c>
      <c r="G207" s="2">
        <f>'Graphs % IE (1)'!H191</f>
        <v>46.300539265197656</v>
      </c>
      <c r="H207" s="2">
        <f>'Graphs % IE (1)'!I191</f>
        <v>0</v>
      </c>
      <c r="I207" s="2">
        <f>'Graphs % IE (1)'!J191</f>
        <v>0.27811560031902427</v>
      </c>
      <c r="J207" s="2">
        <f>'Graphs % IE (1)'!K191</f>
        <v>46.578654865516683</v>
      </c>
    </row>
    <row r="208" spans="1:10" ht="12.75" hidden="1" x14ac:dyDescent="0.2">
      <c r="A208" s="3">
        <v>75</v>
      </c>
      <c r="B208" s="3" t="str">
        <f>'Graphs % IE (1)'!D192</f>
        <v>Employer</v>
      </c>
      <c r="C208" s="3" t="str">
        <f>'Graphs % IE (1)'!E192</f>
        <v>Lower-middle-income</v>
      </c>
      <c r="D208" s="3" t="str">
        <f t="shared" si="0"/>
        <v>Lower-middle-income</v>
      </c>
      <c r="E208" s="3" t="str">
        <f>'Graphs % IE (1)'!F192</f>
        <v>Myanmar</v>
      </c>
      <c r="F208" s="3" t="str">
        <f>'Data ALL'!$C$33</f>
        <v>Total</v>
      </c>
      <c r="G208" s="2">
        <f>'Graphs % IE (1)'!H192</f>
        <v>51.69448851061432</v>
      </c>
      <c r="H208" s="2">
        <f>'Graphs % IE (1)'!I192</f>
        <v>0</v>
      </c>
      <c r="I208" s="2">
        <f>'Graphs % IE (1)'!J192</f>
        <v>0.40892036220924399</v>
      </c>
      <c r="J208" s="2">
        <f>'Graphs % IE (1)'!K192</f>
        <v>52.103408872823564</v>
      </c>
    </row>
    <row r="209" spans="1:10" ht="12.75" hidden="1" x14ac:dyDescent="0.2">
      <c r="A209" s="3">
        <v>76</v>
      </c>
      <c r="B209" s="3" t="str">
        <f>'Graphs % IE (1)'!D193</f>
        <v>Employer</v>
      </c>
      <c r="C209" s="3" t="str">
        <f>'Graphs % IE (1)'!E193</f>
        <v>Low-income</v>
      </c>
      <c r="D209" s="3" t="str">
        <f t="shared" si="0"/>
        <v>Low-income</v>
      </c>
      <c r="E209" s="3" t="str">
        <f>'Graphs % IE (1)'!F193</f>
        <v>Afghanistan</v>
      </c>
      <c r="F209" s="3" t="str">
        <f>'Data ALL'!$C$33</f>
        <v>Total</v>
      </c>
      <c r="G209" s="2">
        <f>'Graphs % IE (1)'!H193</f>
        <v>56.26023990244898</v>
      </c>
      <c r="H209" s="2">
        <f>'Graphs % IE (1)'!I193</f>
        <v>0</v>
      </c>
      <c r="I209" s="2">
        <f>'Graphs % IE (1)'!J193</f>
        <v>2.0748392503182762</v>
      </c>
      <c r="J209" s="2">
        <f>'Graphs % IE (1)'!K193</f>
        <v>58.335079152767257</v>
      </c>
    </row>
    <row r="210" spans="1:10" ht="12.75" hidden="1" x14ac:dyDescent="0.2">
      <c r="A210" s="3">
        <v>77</v>
      </c>
      <c r="B210" s="3" t="str">
        <f>'Graphs % IE (1)'!D194</f>
        <v>Employer</v>
      </c>
      <c r="C210" s="3" t="str">
        <f>'Graphs % IE (1)'!E194</f>
        <v>Lower-middle-income</v>
      </c>
      <c r="D210" s="3" t="str">
        <f t="shared" si="0"/>
        <v>Lower-middle-income</v>
      </c>
      <c r="E210" s="3" t="str">
        <f>'Graphs % IE (1)'!F194</f>
        <v>Viet Nam</v>
      </c>
      <c r="F210" s="3" t="str">
        <f>'Data ALL'!$C$33</f>
        <v>Total</v>
      </c>
      <c r="G210" s="2">
        <f>'Graphs % IE (1)'!H194</f>
        <v>62.385401008667799</v>
      </c>
      <c r="H210" s="2">
        <f>'Graphs % IE (1)'!I194</f>
        <v>0</v>
      </c>
      <c r="I210" s="2">
        <f>'Graphs % IE (1)'!J194</f>
        <v>3.839868133308983E-3</v>
      </c>
      <c r="J210" s="2">
        <f>'Graphs % IE (1)'!K194</f>
        <v>62.389240876801111</v>
      </c>
    </row>
    <row r="211" spans="1:10" ht="12.75" hidden="1" x14ac:dyDescent="0.2">
      <c r="A211" s="3">
        <v>78</v>
      </c>
      <c r="B211" s="3" t="str">
        <f>'Graphs % IE (1)'!D195</f>
        <v>Employer</v>
      </c>
      <c r="C211" s="3" t="str">
        <f>'Graphs % IE (1)'!E195</f>
        <v>Lower-middle-income</v>
      </c>
      <c r="D211" s="3" t="str">
        <f t="shared" si="0"/>
        <v>Lower-middle-income</v>
      </c>
      <c r="E211" s="3" t="str">
        <f>'Graphs % IE (1)'!F195</f>
        <v>Timor Leste</v>
      </c>
      <c r="F211" s="3" t="str">
        <f>'Data ALL'!$C$33</f>
        <v>Total</v>
      </c>
      <c r="G211" s="2">
        <f>'Graphs % IE (1)'!H195</f>
        <v>32.505910165484636</v>
      </c>
      <c r="H211" s="2">
        <f>'Graphs % IE (1)'!I195</f>
        <v>0</v>
      </c>
      <c r="I211" s="2">
        <f>'Graphs % IE (1)'!J195</f>
        <v>30.693459416863671</v>
      </c>
      <c r="J211" s="2">
        <f>'Graphs % IE (1)'!K195</f>
        <v>63.199369582348311</v>
      </c>
    </row>
    <row r="212" spans="1:10" ht="12.75" hidden="1" x14ac:dyDescent="0.2">
      <c r="A212" s="3">
        <v>79</v>
      </c>
      <c r="B212" s="3" t="str">
        <f>'Graphs % IE (1)'!D196</f>
        <v>Employer</v>
      </c>
      <c r="C212" s="3" t="str">
        <f>'Graphs % IE (1)'!E196</f>
        <v>Lower-middle-income</v>
      </c>
      <c r="D212" s="3" t="str">
        <f t="shared" si="0"/>
        <v>Lower-middle-income</v>
      </c>
      <c r="E212" s="3" t="str">
        <f>'Graphs % IE (1)'!F196</f>
        <v>Lao PDR</v>
      </c>
      <c r="F212" s="3" t="str">
        <f>'Data ALL'!$C$33</f>
        <v>Total</v>
      </c>
      <c r="G212" s="2">
        <f>'Graphs % IE (1)'!H196</f>
        <v>39.15995975855131</v>
      </c>
      <c r="H212" s="2">
        <f>'Graphs % IE (1)'!I196</f>
        <v>0</v>
      </c>
      <c r="I212" s="2">
        <f>'Graphs % IE (1)'!J196</f>
        <v>27.807469818913482</v>
      </c>
      <c r="J212" s="2">
        <f>'Graphs % IE (1)'!K196</f>
        <v>66.967429577464799</v>
      </c>
    </row>
    <row r="213" spans="1:10" ht="12.75" hidden="1" x14ac:dyDescent="0.2">
      <c r="A213" s="3">
        <v>80</v>
      </c>
      <c r="B213" s="3" t="str">
        <f>'Graphs % IE (1)'!D197</f>
        <v>Employer</v>
      </c>
      <c r="C213" s="3" t="str">
        <f>'Graphs % IE (1)'!E197</f>
        <v>Lower-middle-income</v>
      </c>
      <c r="D213" s="3" t="str">
        <f t="shared" si="0"/>
        <v>Lower-middle-income</v>
      </c>
      <c r="E213" s="3" t="str">
        <f>'Graphs % IE (1)'!F197</f>
        <v>Vanuatu</v>
      </c>
      <c r="F213" s="3" t="str">
        <f>'Data ALL'!$C$33</f>
        <v>Total</v>
      </c>
      <c r="G213" s="2">
        <f>'Graphs % IE (1)'!H197</f>
        <v>62.070343725019981</v>
      </c>
      <c r="H213" s="2">
        <f>'Graphs % IE (1)'!I197</f>
        <v>0</v>
      </c>
      <c r="I213" s="2">
        <f>'Graphs % IE (1)'!J197</f>
        <v>7.4740207833733017</v>
      </c>
      <c r="J213" s="2">
        <f>'Graphs % IE (1)'!K197</f>
        <v>69.544364508393286</v>
      </c>
    </row>
    <row r="214" spans="1:10" ht="12.75" hidden="1" x14ac:dyDescent="0.2">
      <c r="A214" s="3">
        <v>81</v>
      </c>
      <c r="B214" s="3" t="str">
        <f>'Graphs % IE (1)'!D198</f>
        <v>Employer</v>
      </c>
      <c r="C214" s="3" t="str">
        <f>'Graphs % IE (1)'!E198</f>
        <v>Lower-middle-income</v>
      </c>
      <c r="D214" s="3" t="str">
        <f t="shared" si="0"/>
        <v>Lower-middle-income</v>
      </c>
      <c r="E214" s="3" t="str">
        <f>'Graphs % IE (1)'!F198</f>
        <v xml:space="preserve"> Cambodia</v>
      </c>
      <c r="F214" s="3" t="str">
        <f>'Data ALL'!$C$33</f>
        <v>Total</v>
      </c>
      <c r="G214" s="2">
        <f>'Graphs % IE (1)'!H198</f>
        <v>84.261359424801725</v>
      </c>
      <c r="H214" s="2">
        <f>'Graphs % IE (1)'!I198</f>
        <v>0</v>
      </c>
      <c r="I214" s="2">
        <f>'Graphs % IE (1)'!J198</f>
        <v>1.0529241716700022</v>
      </c>
      <c r="J214" s="2">
        <f>'Graphs % IE (1)'!K198</f>
        <v>85.314283596471725</v>
      </c>
    </row>
    <row r="215" spans="1:10" ht="12.75" hidden="1" x14ac:dyDescent="0.2">
      <c r="A215" s="3">
        <v>82</v>
      </c>
      <c r="B215" s="3" t="str">
        <f>'Graphs % IE (1)'!D199</f>
        <v>Employer</v>
      </c>
      <c r="C215" s="3" t="str">
        <f>'Graphs % IE (1)'!E199</f>
        <v>Upper-middle-income</v>
      </c>
      <c r="D215" s="3" t="str">
        <f t="shared" si="0"/>
        <v>Upper-middle-income</v>
      </c>
      <c r="E215" s="3" t="str">
        <f>'Graphs % IE (1)'!F199</f>
        <v>Marshall Islands</v>
      </c>
      <c r="F215" s="3" t="str">
        <f>'Data ALL'!$C$33</f>
        <v>Total</v>
      </c>
      <c r="G215" s="2">
        <f>'Graphs % IE (1)'!H199</f>
        <v>0</v>
      </c>
      <c r="H215" s="2">
        <f>'Graphs % IE (1)'!I199</f>
        <v>0</v>
      </c>
      <c r="I215" s="2">
        <f>'Graphs % IE (1)'!J199</f>
        <v>0</v>
      </c>
      <c r="J215" s="2">
        <f>'Graphs % IE (1)'!K199</f>
        <v>0</v>
      </c>
    </row>
    <row r="216" spans="1:10" ht="12.75" hidden="1" x14ac:dyDescent="0.2">
      <c r="A216" s="3">
        <v>83</v>
      </c>
      <c r="B216" s="3" t="str">
        <f>'Graphs % IE (1)'!D200</f>
        <v>Employer</v>
      </c>
      <c r="C216" s="3" t="str">
        <f>'Graphs % IE (1)'!E200</f>
        <v>Upper-middle-income</v>
      </c>
      <c r="D216" s="3" t="str">
        <f t="shared" si="0"/>
        <v>Upper-middle-income</v>
      </c>
      <c r="E216" s="3" t="str">
        <f>'Graphs % IE (1)'!F200</f>
        <v>Tuvalu</v>
      </c>
      <c r="F216" s="3" t="str">
        <f>'Data ALL'!$C$33</f>
        <v>Total</v>
      </c>
      <c r="G216" s="2">
        <f>'Graphs % IE (1)'!H200</f>
        <v>13.636363636363635</v>
      </c>
      <c r="H216" s="2">
        <f>'Graphs % IE (1)'!I200</f>
        <v>0</v>
      </c>
      <c r="I216" s="2">
        <f>'Graphs % IE (1)'!J200</f>
        <v>0</v>
      </c>
      <c r="J216" s="2">
        <f>'Graphs % IE (1)'!K200</f>
        <v>13.636363636363635</v>
      </c>
    </row>
    <row r="217" spans="1:10" ht="12.75" hidden="1" x14ac:dyDescent="0.2">
      <c r="A217" s="3">
        <v>84</v>
      </c>
      <c r="B217" s="3" t="str">
        <f>'Graphs % IE (1)'!D201</f>
        <v>Employer</v>
      </c>
      <c r="C217" s="3" t="str">
        <f>'Graphs % IE (1)'!E201</f>
        <v>Upper-middle-income</v>
      </c>
      <c r="D217" s="3" t="str">
        <f t="shared" si="0"/>
        <v>Upper-middle-income</v>
      </c>
      <c r="E217" s="3" t="str">
        <f>'Graphs % IE (1)'!F201</f>
        <v>Mongolia</v>
      </c>
      <c r="F217" s="3" t="str">
        <f>'Data ALL'!$C$33</f>
        <v>Total</v>
      </c>
      <c r="G217" s="2">
        <f>'Graphs % IE (1)'!H201</f>
        <v>28.117621807254778</v>
      </c>
      <c r="H217" s="2">
        <f>'Graphs % IE (1)'!I201</f>
        <v>0</v>
      </c>
      <c r="I217" s="2">
        <f>'Graphs % IE (1)'!J201</f>
        <v>1.0061171925305861</v>
      </c>
      <c r="J217" s="2">
        <f>'Graphs % IE (1)'!K201</f>
        <v>29.123738999785363</v>
      </c>
    </row>
    <row r="218" spans="1:10" ht="12.75" hidden="1" x14ac:dyDescent="0.2">
      <c r="A218" s="3">
        <v>85</v>
      </c>
      <c r="B218" s="3" t="str">
        <f>'Graphs % IE (1)'!D202</f>
        <v>Employer</v>
      </c>
      <c r="C218" s="3" t="str">
        <f>'Graphs % IE (1)'!E202</f>
        <v>Upper-middle-income</v>
      </c>
      <c r="D218" s="3" t="str">
        <f t="shared" si="0"/>
        <v>Upper-middle-income</v>
      </c>
      <c r="E218" s="3" t="str">
        <f>'Graphs % IE (1)'!F202</f>
        <v>Wallis &amp; Futuma</v>
      </c>
      <c r="F218" s="3" t="str">
        <f>'Data ALL'!$C$33</f>
        <v>Total</v>
      </c>
      <c r="G218" s="2">
        <f>'Graphs % IE (1)'!H202</f>
        <v>29.357798165137616</v>
      </c>
      <c r="H218" s="2">
        <f>'Graphs % IE (1)'!I202</f>
        <v>0</v>
      </c>
      <c r="I218" s="2">
        <f>'Graphs % IE (1)'!J202</f>
        <v>0</v>
      </c>
      <c r="J218" s="2">
        <f>'Graphs % IE (1)'!K202</f>
        <v>29.357798165137616</v>
      </c>
    </row>
    <row r="219" spans="1:10" ht="12.75" hidden="1" x14ac:dyDescent="0.2">
      <c r="A219" s="3">
        <v>86</v>
      </c>
      <c r="B219" s="3" t="str">
        <f>'Graphs % IE (1)'!D203</f>
        <v>Employer</v>
      </c>
      <c r="C219" s="3" t="str">
        <f>'Graphs % IE (1)'!E203</f>
        <v>Upper-middle-income</v>
      </c>
      <c r="D219" s="3" t="str">
        <f t="shared" si="0"/>
        <v>Upper-middle-income</v>
      </c>
      <c r="E219" s="3" t="str">
        <f>'Graphs % IE (1)'!F203</f>
        <v>Cook Islands</v>
      </c>
      <c r="F219" s="3" t="str">
        <f>'Data ALL'!$C$33</f>
        <v>Total</v>
      </c>
      <c r="G219" s="2">
        <f>'Graphs % IE (1)'!H203</f>
        <v>70.588235294117652</v>
      </c>
      <c r="H219" s="2">
        <f>'Graphs % IE (1)'!I203</f>
        <v>0</v>
      </c>
      <c r="I219" s="2">
        <f>'Graphs % IE (1)'!J203</f>
        <v>0</v>
      </c>
      <c r="J219" s="2">
        <f>'Graphs % IE (1)'!K203</f>
        <v>70.588235294117652</v>
      </c>
    </row>
    <row r="220" spans="1:10" ht="12.75" hidden="1" x14ac:dyDescent="0.2">
      <c r="A220" s="3">
        <v>87</v>
      </c>
      <c r="B220" s="3" t="str">
        <f>'Graphs % IE (1)'!D204</f>
        <v>Employer</v>
      </c>
      <c r="C220" s="3" t="str">
        <f>'Graphs % IE (1)'!E204</f>
        <v>Upper-middle-income</v>
      </c>
      <c r="D220" s="3" t="str">
        <f t="shared" si="0"/>
        <v>Upper-middle-income</v>
      </c>
      <c r="E220" s="3" t="str">
        <f>'Graphs % IE (1)'!F204</f>
        <v>Tonga</v>
      </c>
      <c r="F220" s="3" t="str">
        <f>'Data ALL'!$C$33</f>
        <v>Total</v>
      </c>
      <c r="G220" s="2">
        <f>'Graphs % IE (1)'!H204</f>
        <v>62.69558056546802</v>
      </c>
      <c r="H220" s="2">
        <f>'Graphs % IE (1)'!I204</f>
        <v>0</v>
      </c>
      <c r="I220" s="2">
        <f>'Graphs % IE (1)'!J204</f>
        <v>27.724402964589622</v>
      </c>
      <c r="J220" s="2">
        <f>'Graphs % IE (1)'!K204</f>
        <v>90.419983530057635</v>
      </c>
    </row>
    <row r="221" spans="1:10" ht="12.75" hidden="1" x14ac:dyDescent="0.2">
      <c r="A221" s="3">
        <v>88</v>
      </c>
      <c r="B221" s="3" t="str">
        <f>'Graphs % IE (1)'!D205</f>
        <v>Employer</v>
      </c>
      <c r="C221" s="3" t="str">
        <f>'Graphs % IE (1)'!E205</f>
        <v>Upper-middle-income</v>
      </c>
      <c r="D221" s="3" t="str">
        <f t="shared" si="0"/>
        <v>Upper-middle-income</v>
      </c>
      <c r="E221" s="3" t="str">
        <f>'Graphs % IE (1)'!F205</f>
        <v>Maldives</v>
      </c>
      <c r="F221" s="3" t="str">
        <f>'Data ALL'!$C$33</f>
        <v>Total</v>
      </c>
      <c r="G221" s="2">
        <f>'Graphs % IE (1)'!H205</f>
        <v>100</v>
      </c>
      <c r="H221" s="2">
        <f>'Graphs % IE (1)'!I205</f>
        <v>0</v>
      </c>
      <c r="I221" s="2">
        <f>'Graphs % IE (1)'!J205</f>
        <v>0</v>
      </c>
      <c r="J221" s="2">
        <f>'Graphs % IE (1)'!K205</f>
        <v>100</v>
      </c>
    </row>
    <row r="222" spans="1:10" ht="12.95" hidden="1" customHeight="1" x14ac:dyDescent="0.2">
      <c r="A222" s="3">
        <v>89</v>
      </c>
      <c r="B222" s="3" t="str">
        <f>'Graphs % IE (1)'!D206</f>
        <v>Employer</v>
      </c>
      <c r="C222" s="3" t="str">
        <f>'Graphs % IE (1)'!E206</f>
        <v>High-income</v>
      </c>
      <c r="D222" s="3" t="str">
        <f t="shared" si="0"/>
        <v>High-income</v>
      </c>
      <c r="E222" s="3" t="str">
        <f>'Graphs % IE (1)'!F206</f>
        <v xml:space="preserve"> Brunei Darussalam</v>
      </c>
      <c r="F222" s="3" t="str">
        <f>'Data ALL'!$C$33</f>
        <v>Total</v>
      </c>
      <c r="G222" s="2">
        <f>'Graphs % IE (1)'!H206</f>
        <v>9.5718300545544714</v>
      </c>
      <c r="H222" s="2">
        <f>'Graphs % IE (1)'!I206</f>
        <v>0</v>
      </c>
      <c r="I222" s="2">
        <f>'Graphs % IE (1)'!J206</f>
        <v>0</v>
      </c>
      <c r="J222" s="2">
        <f>'Graphs % IE (1)'!K206</f>
        <v>9.5718300545544714</v>
      </c>
    </row>
    <row r="223" spans="1:10" ht="12.75" hidden="1" x14ac:dyDescent="0.2">
      <c r="A223" s="3">
        <v>90</v>
      </c>
      <c r="B223" s="3" t="str">
        <f>'Graphs % IE (1)'!D207</f>
        <v>Employer</v>
      </c>
      <c r="C223" s="3" t="str">
        <f>'Graphs % IE (1)'!E207</f>
        <v>High-income</v>
      </c>
      <c r="D223" s="3" t="str">
        <f t="shared" si="0"/>
        <v>High-income</v>
      </c>
      <c r="E223" s="3" t="str">
        <f>'Graphs % IE (1)'!F207</f>
        <v>Nauru</v>
      </c>
      <c r="F223" s="3" t="str">
        <f>'Data ALL'!$C$33</f>
        <v>Total</v>
      </c>
      <c r="G223" s="2">
        <f>'Graphs % IE (1)'!H207</f>
        <v>15.267175572519085</v>
      </c>
      <c r="H223" s="2">
        <f>'Graphs % IE (1)'!I207</f>
        <v>0</v>
      </c>
      <c r="I223" s="2">
        <f>'Graphs % IE (1)'!J207</f>
        <v>0.76335877862595414</v>
      </c>
      <c r="J223" s="2">
        <f>'Graphs % IE (1)'!K207</f>
        <v>16.03053435114504</v>
      </c>
    </row>
    <row r="224" spans="1:10" ht="12.95" hidden="1" customHeight="1" x14ac:dyDescent="0.2">
      <c r="A224" s="3">
        <v>91</v>
      </c>
      <c r="B224" s="3" t="str">
        <f>'Graphs % IE (1)'!D208</f>
        <v>Own-account workers</v>
      </c>
      <c r="C224" s="3" t="str">
        <f>'Graphs % IE (1)'!E208</f>
        <v>Lower-middle-income</v>
      </c>
      <c r="D224" s="3" t="str">
        <f t="shared" si="0"/>
        <v>Lower-middle-income</v>
      </c>
      <c r="E224" s="3" t="str">
        <f>'Graphs % IE (1)'!F208</f>
        <v>Myanmar</v>
      </c>
      <c r="F224" s="3" t="str">
        <f>'Data ALL'!$C$33</f>
        <v>Total</v>
      </c>
      <c r="G224" s="2">
        <f>'Graphs % IE (1)'!H208</f>
        <v>69.520735948977219</v>
      </c>
      <c r="H224" s="2">
        <f>'Graphs % IE (1)'!I208</f>
        <v>0</v>
      </c>
      <c r="I224" s="2">
        <f>'Graphs % IE (1)'!J208</f>
        <v>1.07481816753627</v>
      </c>
      <c r="J224" s="2">
        <f>'Graphs % IE (1)'!K208</f>
        <v>70.595554116513483</v>
      </c>
    </row>
    <row r="225" spans="7:10" ht="12.95" customHeight="1" x14ac:dyDescent="0.2">
      <c r="G225" s="2"/>
      <c r="H225" s="2"/>
      <c r="I225" s="2"/>
      <c r="J225" s="2"/>
    </row>
    <row r="226" spans="7:10" ht="12.75" x14ac:dyDescent="0.2">
      <c r="G226" s="2"/>
      <c r="H226" s="2"/>
      <c r="I226" s="2"/>
      <c r="J226" s="2"/>
    </row>
    <row r="227" spans="7:10" ht="12.95" hidden="1" customHeight="1" x14ac:dyDescent="0.2">
      <c r="G227" s="2"/>
      <c r="H227" s="2"/>
      <c r="I227" s="2"/>
      <c r="J227" s="2"/>
    </row>
    <row r="228" spans="7:10" ht="12.95" hidden="1" customHeight="1" x14ac:dyDescent="0.2">
      <c r="G228" s="2"/>
      <c r="H228" s="2"/>
      <c r="I228" s="2"/>
      <c r="J228" s="2"/>
    </row>
    <row r="229" spans="7:10" ht="12.95" hidden="1" customHeight="1" x14ac:dyDescent="0.2">
      <c r="G229" s="2"/>
      <c r="H229" s="2"/>
      <c r="I229" s="2"/>
      <c r="J229" s="2"/>
    </row>
  </sheetData>
  <sortState xmlns:xlrd2="http://schemas.microsoft.com/office/spreadsheetml/2017/richdata2" ref="E122:J129">
    <sortCondition ref="J122:J129"/>
  </sortState>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5B36C-BE16-48A6-A39B-7FD8C9E09420}">
  <sheetPr>
    <tabColor theme="9" tint="0.39997558519241921"/>
  </sheetPr>
  <dimension ref="A1:M243"/>
  <sheetViews>
    <sheetView topLeftCell="D1" workbookViewId="0">
      <selection activeCell="D149" sqref="D149"/>
    </sheetView>
  </sheetViews>
  <sheetFormatPr defaultColWidth="0" defaultRowHeight="12.95" customHeight="1" zeroHeight="1" x14ac:dyDescent="0.2"/>
  <cols>
    <col min="1" max="1" width="4.5703125" style="3" hidden="1" customWidth="1"/>
    <col min="2" max="2" width="10.140625" style="3" hidden="1" customWidth="1"/>
    <col min="3" max="3" width="11.42578125" style="3" hidden="1" customWidth="1"/>
    <col min="4" max="4" width="20" style="3" customWidth="1"/>
    <col min="5" max="5" width="20.5703125" style="3" customWidth="1"/>
    <col min="6" max="6" width="19.5703125" style="3" hidden="1" customWidth="1"/>
    <col min="7" max="8" width="9.5703125" style="3" customWidth="1"/>
    <col min="9" max="9" width="10.42578125" style="3" customWidth="1"/>
    <col min="10" max="10" width="9.5703125" style="3" customWidth="1"/>
    <col min="11" max="11" width="4" style="3" customWidth="1"/>
    <col min="12" max="12" width="58.5703125" style="3" customWidth="1"/>
    <col min="13" max="13" width="11.42578125" style="3" customWidth="1"/>
    <col min="14" max="16384" width="11.42578125" style="3" hidden="1"/>
  </cols>
  <sheetData>
    <row r="1" spans="1:12" ht="15.75" x14ac:dyDescent="0.25">
      <c r="D1" s="64" t="s">
        <v>27</v>
      </c>
    </row>
    <row r="2" spans="1:12" ht="12.75" x14ac:dyDescent="0.2"/>
    <row r="3" spans="1:12" ht="12.75" x14ac:dyDescent="0.2">
      <c r="D3" s="4" t="s">
        <v>175</v>
      </c>
      <c r="E3" s="4"/>
      <c r="F3" s="4"/>
    </row>
    <row r="4" spans="1:12" ht="12.75" x14ac:dyDescent="0.2">
      <c r="D4" s="33"/>
      <c r="L4" s="27" t="s">
        <v>46</v>
      </c>
    </row>
    <row r="5" spans="1:12" s="16" customFormat="1" ht="25.5" x14ac:dyDescent="0.2">
      <c r="D5" s="5"/>
      <c r="E5" s="15"/>
      <c r="F5" s="15"/>
      <c r="G5" s="15" t="s">
        <v>28</v>
      </c>
      <c r="H5" s="15" t="s">
        <v>29</v>
      </c>
      <c r="I5" s="15" t="s">
        <v>30</v>
      </c>
      <c r="J5" s="15" t="s">
        <v>1</v>
      </c>
    </row>
    <row r="6" spans="1:12" ht="12.75" x14ac:dyDescent="0.2">
      <c r="A6" s="3">
        <v>1</v>
      </c>
      <c r="B6" s="3" t="str">
        <f>'Graphs % IE (1)'!D154</f>
        <v>Total</v>
      </c>
      <c r="C6" s="3" t="str">
        <f>'Graphs % IE (1)'!E154</f>
        <v>Lower-middle-income</v>
      </c>
      <c r="D6" s="3" t="s">
        <v>174</v>
      </c>
      <c r="E6" s="3" t="str">
        <f>'Graphs % IE (1)'!F154</f>
        <v>Kiribati</v>
      </c>
      <c r="F6" s="3" t="str">
        <f>'Data ALL'!$C$33</f>
        <v>Total</v>
      </c>
      <c r="G6" s="2">
        <f>'Graphs % IE (1)'!H154</f>
        <v>11.957255789933658</v>
      </c>
      <c r="H6" s="2">
        <f>'Graphs % IE (1)'!I154</f>
        <v>18.936956262662378</v>
      </c>
      <c r="I6" s="2">
        <f>'Graphs % IE (1)'!J154</f>
        <v>16.470027410320583</v>
      </c>
      <c r="J6" s="2">
        <f>'Graphs % IE (1)'!K154</f>
        <v>47.364239462916615</v>
      </c>
      <c r="K6" s="2"/>
    </row>
    <row r="7" spans="1:12" ht="12.75" x14ac:dyDescent="0.2">
      <c r="A7" s="3">
        <v>1</v>
      </c>
      <c r="B7" s="3" t="str">
        <f>'Graphs % IE (1)'!D155</f>
        <v>Total</v>
      </c>
      <c r="C7" s="3" t="str">
        <f>'Graphs % IE (1)'!E155</f>
        <v>Lower-middle-income</v>
      </c>
      <c r="E7" s="3" t="str">
        <f>'Graphs % IE (1)'!F155</f>
        <v>Viet Nam</v>
      </c>
      <c r="F7" s="3" t="str">
        <f>'Data ALL'!$C$33</f>
        <v>Total</v>
      </c>
      <c r="G7" s="2">
        <f>'Graphs % IE (1)'!H155</f>
        <v>57.815558158354598</v>
      </c>
      <c r="H7" s="2">
        <f>'Graphs % IE (1)'!I155</f>
        <v>6.7339860188793939</v>
      </c>
      <c r="I7" s="2">
        <f>'Graphs % IE (1)'!J155</f>
        <v>0.43957989736083036</v>
      </c>
      <c r="J7" s="2">
        <f>'Graphs % IE (1)'!K155</f>
        <v>64.989124074594827</v>
      </c>
    </row>
    <row r="8" spans="1:12" ht="12.75" x14ac:dyDescent="0.2">
      <c r="A8" s="3">
        <v>1</v>
      </c>
      <c r="B8" s="3" t="str">
        <f>'Graphs % IE (1)'!D156</f>
        <v>Total</v>
      </c>
      <c r="C8" s="3" t="str">
        <f>'Graphs % IE (1)'!E156</f>
        <v>Lower-middle-income</v>
      </c>
      <c r="E8" s="3" t="str">
        <f>'Graphs % IE (1)'!F156</f>
        <v>Vanuatu</v>
      </c>
      <c r="F8" s="3" t="str">
        <f>'Data ALL'!$C$33</f>
        <v>Total</v>
      </c>
      <c r="G8" s="2">
        <f>'Graphs % IE (1)'!H156</f>
        <v>56.739335375913271</v>
      </c>
      <c r="H8" s="2">
        <f>'Graphs % IE (1)'!I156</f>
        <v>3.7214235210935658</v>
      </c>
      <c r="I8" s="2">
        <f>'Graphs % IE (1)'!J156</f>
        <v>6.478906434126797</v>
      </c>
      <c r="J8" s="2">
        <f>'Graphs % IE (1)'!K156</f>
        <v>66.939665331133625</v>
      </c>
    </row>
    <row r="9" spans="1:12" ht="12.75" x14ac:dyDescent="0.2">
      <c r="A9" s="3">
        <v>1</v>
      </c>
      <c r="B9" s="3" t="str">
        <f>'Graphs % IE (1)'!D157</f>
        <v>Total</v>
      </c>
      <c r="C9" s="3" t="str">
        <f>'Graphs % IE (1)'!E157</f>
        <v>Lower-middle-income</v>
      </c>
      <c r="E9" s="3" t="str">
        <f>'Graphs % IE (1)'!F157</f>
        <v>Timor Leste</v>
      </c>
      <c r="F9" s="3" t="str">
        <f>'Data ALL'!$C$33</f>
        <v>Total</v>
      </c>
      <c r="G9" s="2">
        <f>'Graphs % IE (1)'!H157</f>
        <v>38.141047527997813</v>
      </c>
      <c r="H9" s="2">
        <f>'Graphs % IE (1)'!I157</f>
        <v>21.010738186287899</v>
      </c>
      <c r="I9" s="2">
        <f>'Graphs % IE (1)'!J157</f>
        <v>18.172545069653101</v>
      </c>
      <c r="J9" s="2">
        <f>'Graphs % IE (1)'!K157</f>
        <v>77.324330783938805</v>
      </c>
    </row>
    <row r="10" spans="1:12" ht="12.75" x14ac:dyDescent="0.2">
      <c r="B10" s="3" t="str">
        <f>'Graphs % IE (1)'!D158</f>
        <v>Total</v>
      </c>
      <c r="C10" s="3" t="str">
        <f>'Graphs % IE (1)'!E158</f>
        <v>Low-income</v>
      </c>
      <c r="E10" s="3" t="str">
        <f>'Graphs % IE (1)'!F158</f>
        <v>Afghanistan</v>
      </c>
      <c r="F10" s="3" t="str">
        <f>'Data ALL'!$C$33</f>
        <v>Total</v>
      </c>
      <c r="G10" s="2">
        <f>'Graphs % IE (1)'!H158</f>
        <v>56.824192155318684</v>
      </c>
      <c r="H10" s="2">
        <f>'Graphs % IE (1)'!I158</f>
        <v>11.851427466679871</v>
      </c>
      <c r="I10" s="2">
        <f>'Graphs % IE (1)'!J158</f>
        <v>10.796476659994388</v>
      </c>
      <c r="J10" s="2">
        <f>'Graphs % IE (1)'!K158</f>
        <v>79.472096281992933</v>
      </c>
    </row>
    <row r="11" spans="1:12" ht="12.75" x14ac:dyDescent="0.2">
      <c r="B11" s="3" t="str">
        <f>'Graphs % IE (1)'!D159</f>
        <v>Total</v>
      </c>
      <c r="C11" s="3" t="str">
        <f>'Graphs % IE (1)'!E159</f>
        <v>Lower-middle-income</v>
      </c>
      <c r="E11" s="3" t="str">
        <f>'Graphs % IE (1)'!F159</f>
        <v>Myanmar</v>
      </c>
      <c r="F11" s="3" t="str">
        <f>'Data ALL'!$C$33</f>
        <v>Total</v>
      </c>
      <c r="G11" s="2">
        <f>'Graphs % IE (1)'!H159</f>
        <v>66.157912486064532</v>
      </c>
      <c r="H11" s="2">
        <f>'Graphs % IE (1)'!I159</f>
        <v>13.414574550356463</v>
      </c>
      <c r="I11" s="2">
        <f>'Graphs % IE (1)'!J159</f>
        <v>1.0390108973561023</v>
      </c>
      <c r="J11" s="2">
        <f>'Graphs % IE (1)'!K159</f>
        <v>80.611497933777102</v>
      </c>
    </row>
    <row r="12" spans="1:12" ht="12.75" x14ac:dyDescent="0.2">
      <c r="B12" s="3" t="str">
        <f>'Graphs % IE (1)'!D160</f>
        <v>Total</v>
      </c>
      <c r="C12" s="3" t="str">
        <f>'Graphs % IE (1)'!E160</f>
        <v>Lower-middle-income</v>
      </c>
      <c r="E12" s="3" t="str">
        <f>'Graphs % IE (1)'!F160</f>
        <v>Nepal</v>
      </c>
      <c r="F12" s="3" t="str">
        <f>'Data ALL'!$C$33</f>
        <v>Total</v>
      </c>
      <c r="G12" s="2">
        <f>'Graphs % IE (1)'!H160</f>
        <v>55.797428069285147</v>
      </c>
      <c r="H12" s="2">
        <f>'Graphs % IE (1)'!I160</f>
        <v>23.427710277195345</v>
      </c>
      <c r="I12" s="2">
        <f>'Graphs % IE (1)'!J160</f>
        <v>1.5852374349333367</v>
      </c>
      <c r="J12" s="2">
        <f>'Graphs % IE (1)'!K160</f>
        <v>80.810375781413825</v>
      </c>
    </row>
    <row r="13" spans="1:12" ht="12.75" x14ac:dyDescent="0.2">
      <c r="A13" s="3">
        <v>1</v>
      </c>
      <c r="B13" s="3" t="str">
        <f>'Graphs % IE (1)'!D161</f>
        <v>Total</v>
      </c>
      <c r="C13" s="3" t="str">
        <f>'Graphs % IE (1)'!E161</f>
        <v>Lower-middle-income</v>
      </c>
      <c r="E13" s="3" t="str">
        <f>'Graphs % IE (1)'!F161</f>
        <v>Lao PDR</v>
      </c>
      <c r="F13" s="3" t="str">
        <f>'Data ALL'!$C$33</f>
        <v>Total</v>
      </c>
      <c r="G13" s="2">
        <f>'Graphs % IE (1)'!H161</f>
        <v>25.355355072258828</v>
      </c>
      <c r="H13" s="2">
        <f>'Graphs % IE (1)'!I161</f>
        <v>10.591928504765406</v>
      </c>
      <c r="I13" s="2">
        <f>'Graphs % IE (1)'!J161</f>
        <v>50.504458351682537</v>
      </c>
      <c r="J13" s="2">
        <f>'Graphs % IE (1)'!K161</f>
        <v>86.451741928706781</v>
      </c>
    </row>
    <row r="14" spans="1:12" ht="12.75" x14ac:dyDescent="0.2">
      <c r="A14" s="3">
        <v>1</v>
      </c>
      <c r="B14" s="3" t="str">
        <f>'Graphs % IE (1)'!D162</f>
        <v>Total</v>
      </c>
      <c r="C14" s="3" t="str">
        <f>'Graphs % IE (1)'!E162</f>
        <v>Lower-middle-income</v>
      </c>
      <c r="E14" s="3" t="str">
        <f>'Graphs % IE (1)'!F162</f>
        <v xml:space="preserve"> Cambodia</v>
      </c>
      <c r="F14" s="3" t="str">
        <f>'Data ALL'!$C$33</f>
        <v>Total</v>
      </c>
      <c r="G14" s="2">
        <f>'Graphs % IE (1)'!H162</f>
        <v>75.904198741342952</v>
      </c>
      <c r="H14" s="2">
        <f>'Graphs % IE (1)'!I162</f>
        <v>11.182085221818662</v>
      </c>
      <c r="I14" s="2">
        <f>'Graphs % IE (1)'!J162</f>
        <v>1.2352506464911086</v>
      </c>
      <c r="J14" s="2">
        <f>'Graphs % IE (1)'!K162</f>
        <v>88.32153460965273</v>
      </c>
    </row>
    <row r="15" spans="1:12" ht="12.75" x14ac:dyDescent="0.2">
      <c r="B15" s="3" t="str">
        <f>'Graphs % IE (1)'!D163</f>
        <v>Total</v>
      </c>
      <c r="C15" s="3" t="str">
        <f>'Graphs % IE (1)'!E163</f>
        <v>Upper-middle-income</v>
      </c>
      <c r="D15" s="3" t="str">
        <f>C16</f>
        <v>Upper-middle-income</v>
      </c>
      <c r="E15" s="3" t="str">
        <f>'Graphs % IE (1)'!F163</f>
        <v>Tuvalu</v>
      </c>
      <c r="F15" s="3" t="str">
        <f>'Data ALL'!$C$33</f>
        <v>Total</v>
      </c>
      <c r="G15" s="2">
        <f>'Graphs % IE (1)'!H163</f>
        <v>5.2710843373493983</v>
      </c>
      <c r="H15" s="2">
        <f>'Graphs % IE (1)'!I163</f>
        <v>14.457831325301203</v>
      </c>
      <c r="I15" s="2">
        <f>'Graphs % IE (1)'!J163</f>
        <v>0.52710843373493976</v>
      </c>
      <c r="J15" s="2">
        <f>'Graphs % IE (1)'!K163</f>
        <v>20.256024096385541</v>
      </c>
    </row>
    <row r="16" spans="1:12" ht="12.75" x14ac:dyDescent="0.2">
      <c r="A16" s="3">
        <v>1</v>
      </c>
      <c r="B16" s="3" t="str">
        <f>'Graphs % IE (1)'!D164</f>
        <v>Total</v>
      </c>
      <c r="C16" s="3" t="str">
        <f>'Graphs % IE (1)'!E164</f>
        <v>Upper-middle-income</v>
      </c>
      <c r="E16" s="3" t="str">
        <f>'Graphs % IE (1)'!F164</f>
        <v>Marshall Islands</v>
      </c>
      <c r="F16" s="3" t="str">
        <f>'Data ALL'!$C$33</f>
        <v>Total</v>
      </c>
      <c r="G16" s="2">
        <f>'Graphs % IE (1)'!H164</f>
        <v>4.4425194901621081</v>
      </c>
      <c r="H16" s="2">
        <f>'Graphs % IE (1)'!I164</f>
        <v>6.7380274718475439</v>
      </c>
      <c r="I16" s="2">
        <f>'Graphs % IE (1)'!J164</f>
        <v>11.465165202326446</v>
      </c>
      <c r="J16" s="2">
        <f>'Graphs % IE (1)'!K164</f>
        <v>22.645712164336096</v>
      </c>
    </row>
    <row r="17" spans="1:10" ht="12.75" x14ac:dyDescent="0.2">
      <c r="B17" s="3" t="str">
        <f>'Graphs % IE (1)'!D165</f>
        <v>Total</v>
      </c>
      <c r="C17" s="3" t="str">
        <f>'Graphs % IE (1)'!E165</f>
        <v>Upper-middle-income</v>
      </c>
      <c r="E17" s="3" t="str">
        <f>'Graphs % IE (1)'!F165</f>
        <v>Wallis &amp; Futuma</v>
      </c>
      <c r="F17" s="3" t="str">
        <f>'Data ALL'!$C$33</f>
        <v>Total</v>
      </c>
      <c r="G17" s="2">
        <f>'Graphs % IE (1)'!H165</f>
        <v>17.296222664015904</v>
      </c>
      <c r="H17" s="2">
        <f>'Graphs % IE (1)'!I165</f>
        <v>3.7489349616586196</v>
      </c>
      <c r="I17" s="2">
        <f>'Graphs % IE (1)'!J165</f>
        <v>1.647259301334848</v>
      </c>
      <c r="J17" s="2">
        <f>'Graphs % IE (1)'!K165</f>
        <v>22.692416927009372</v>
      </c>
    </row>
    <row r="18" spans="1:10" ht="12.75" x14ac:dyDescent="0.2">
      <c r="B18" s="3" t="str">
        <f>'Graphs % IE (1)'!D166</f>
        <v>Total</v>
      </c>
      <c r="C18" s="3" t="str">
        <f>'Graphs % IE (1)'!E166</f>
        <v>Upper-middle-income</v>
      </c>
      <c r="E18" s="3" t="str">
        <f>'Graphs % IE (1)'!F166</f>
        <v>Cook Islands</v>
      </c>
      <c r="F18" s="3" t="str">
        <f>'Data ALL'!$C$33</f>
        <v>Total</v>
      </c>
      <c r="G18" s="2">
        <f>'Graphs % IE (1)'!H166</f>
        <v>21.611767664068392</v>
      </c>
      <c r="H18" s="2">
        <f>'Graphs % IE (1)'!I166</f>
        <v>5.6826753834548649</v>
      </c>
      <c r="I18" s="2">
        <f>'Graphs % IE (1)'!J166</f>
        <v>1.3703796831782751</v>
      </c>
      <c r="J18" s="2">
        <f>'Graphs % IE (1)'!K166</f>
        <v>28.66482273070153</v>
      </c>
    </row>
    <row r="19" spans="1:10" ht="12.75" x14ac:dyDescent="0.2">
      <c r="B19" s="3" t="str">
        <f>'Graphs % IE (1)'!D167</f>
        <v>Total</v>
      </c>
      <c r="C19" s="3" t="str">
        <f>'Graphs % IE (1)'!E167</f>
        <v>Upper-middle-income</v>
      </c>
      <c r="E19" s="3" t="str">
        <f>'Graphs % IE (1)'!F167</f>
        <v>Mongolia</v>
      </c>
      <c r="F19" s="3" t="str">
        <f>'Data ALL'!$C$33</f>
        <v>Total</v>
      </c>
      <c r="G19" s="2">
        <f>'Graphs % IE (1)'!H167</f>
        <v>31.249136031751856</v>
      </c>
      <c r="H19" s="2">
        <f>'Graphs % IE (1)'!I167</f>
        <v>6.5155506474783058</v>
      </c>
      <c r="I19" s="2">
        <f>'Graphs % IE (1)'!J167</f>
        <v>0.69265847618259191</v>
      </c>
      <c r="J19" s="2">
        <f>'Graphs % IE (1)'!K167</f>
        <v>38.457345155412753</v>
      </c>
    </row>
    <row r="20" spans="1:10" ht="12.75" x14ac:dyDescent="0.2">
      <c r="B20" s="3" t="str">
        <f>'Graphs % IE (1)'!D168</f>
        <v>Total</v>
      </c>
      <c r="C20" s="3" t="str">
        <f>'Graphs % IE (1)'!E168</f>
        <v>Upper-middle-income</v>
      </c>
      <c r="E20" s="3" t="str">
        <f>'Graphs % IE (1)'!F168</f>
        <v>Maldives</v>
      </c>
      <c r="F20" s="3" t="str">
        <f>'Data ALL'!$C$33</f>
        <v>Total</v>
      </c>
      <c r="G20" s="2">
        <f>'Graphs % IE (1)'!H168</f>
        <v>20.998211367751622</v>
      </c>
      <c r="H20" s="2">
        <f>'Graphs % IE (1)'!I168</f>
        <v>21.246080466369296</v>
      </c>
      <c r="I20" s="2">
        <f>'Graphs % IE (1)'!J168</f>
        <v>2.0359493000044164</v>
      </c>
      <c r="J20" s="2">
        <f>'Graphs % IE (1)'!K168</f>
        <v>44.280241134125333</v>
      </c>
    </row>
    <row r="21" spans="1:10" ht="12.75" x14ac:dyDescent="0.2">
      <c r="A21" s="3">
        <v>1</v>
      </c>
      <c r="B21" s="3" t="str">
        <f>'Graphs % IE (1)'!D169</f>
        <v>Total</v>
      </c>
      <c r="C21" s="3" t="str">
        <f>'Graphs % IE (1)'!E169</f>
        <v>Upper-middle-income</v>
      </c>
      <c r="E21" s="3" t="str">
        <f>'Graphs % IE (1)'!F169</f>
        <v>Tonga</v>
      </c>
      <c r="F21" s="3" t="str">
        <f>'Data ALL'!$C$33</f>
        <v>Total</v>
      </c>
      <c r="G21" s="2">
        <f>'Graphs % IE (1)'!H169</f>
        <v>45.917623123872403</v>
      </c>
      <c r="H21" s="2">
        <f>'Graphs % IE (1)'!I169</f>
        <v>19.039576215884228</v>
      </c>
      <c r="I21" s="2">
        <f>'Graphs % IE (1)'!J169</f>
        <v>12.371885916087674</v>
      </c>
      <c r="J21" s="2">
        <f>'Graphs % IE (1)'!K169</f>
        <v>77.329085255844305</v>
      </c>
    </row>
    <row r="22" spans="1:10" ht="12.75" x14ac:dyDescent="0.2">
      <c r="A22" s="3">
        <v>1</v>
      </c>
      <c r="B22" s="3" t="str">
        <f>'Graphs % IE (1)'!D22</f>
        <v>Total</v>
      </c>
      <c r="C22" s="3" t="str">
        <f>'Graphs % IE (1)'!E170</f>
        <v>High-income</v>
      </c>
      <c r="D22" s="3" t="str">
        <f>C22</f>
        <v>High-income</v>
      </c>
      <c r="E22" s="3" t="str">
        <f>'Graphs % IE (1)'!F170</f>
        <v xml:space="preserve"> Brunei Darussalam</v>
      </c>
      <c r="F22" s="3" t="str">
        <f>'Data ALL'!$C$33</f>
        <v>Total</v>
      </c>
      <c r="G22" s="2">
        <f>'Graphs % IE (1)'!H170</f>
        <v>2.6555246910731918</v>
      </c>
      <c r="H22" s="2">
        <f>'Graphs % IE (1)'!I170</f>
        <v>21.573657933351175</v>
      </c>
      <c r="I22" s="2">
        <f>'Graphs % IE (1)'!J170</f>
        <v>3.9996677710204045</v>
      </c>
      <c r="J22" s="2">
        <f>'Graphs % IE (1)'!K170</f>
        <v>28.228850395444773</v>
      </c>
    </row>
    <row r="23" spans="1:10" ht="12.75" x14ac:dyDescent="0.2">
      <c r="A23" s="3">
        <v>1</v>
      </c>
      <c r="B23" s="3" t="str">
        <f>'Graphs % IE (1)'!D23</f>
        <v>Total</v>
      </c>
      <c r="C23" s="3" t="str">
        <f>'Graphs % IE (1)'!E171</f>
        <v>High-income</v>
      </c>
      <c r="E23" s="3" t="str">
        <f>'Graphs % IE (1)'!F171</f>
        <v>Nauru</v>
      </c>
      <c r="F23" s="3" t="str">
        <f>'Data ALL'!$C$33</f>
        <v>Total</v>
      </c>
      <c r="G23" s="2">
        <f>'Graphs % IE (1)'!H171</f>
        <v>24.144144144144146</v>
      </c>
      <c r="H23" s="2">
        <f>'Graphs % IE (1)'!I171</f>
        <v>23.603603603603602</v>
      </c>
      <c r="I23" s="2">
        <f>'Graphs % IE (1)'!J171</f>
        <v>9.0090090090090086E-2</v>
      </c>
      <c r="J23" s="2">
        <f>'Graphs % IE (1)'!K171</f>
        <v>47.837837837837846</v>
      </c>
    </row>
    <row r="24" spans="1:10" ht="12.75" x14ac:dyDescent="0.2">
      <c r="B24" s="3" t="str">
        <f>'Graphs % IE (1)'!D24</f>
        <v>Total</v>
      </c>
      <c r="G24" s="2"/>
      <c r="H24" s="2"/>
      <c r="I24" s="2"/>
      <c r="J24" s="2"/>
    </row>
    <row r="25" spans="1:10" ht="12.75" x14ac:dyDescent="0.2">
      <c r="A25" s="3">
        <v>1</v>
      </c>
      <c r="B25" s="3" t="str">
        <f>'Graphs % IE (1)'!D25</f>
        <v>Total</v>
      </c>
      <c r="G25" s="2"/>
      <c r="H25" s="2"/>
      <c r="I25" s="2"/>
      <c r="J25" s="2"/>
    </row>
    <row r="26" spans="1:10" ht="12.75" x14ac:dyDescent="0.2">
      <c r="B26" s="3" t="str">
        <f>'Graphs % IE (1)'!D26</f>
        <v>Total</v>
      </c>
      <c r="G26" s="2"/>
      <c r="H26" s="2"/>
      <c r="I26" s="2"/>
      <c r="J26" s="2"/>
    </row>
    <row r="27" spans="1:10" ht="12.75" x14ac:dyDescent="0.2">
      <c r="B27" s="3" t="str">
        <f>'Graphs % IE (1)'!D27</f>
        <v>Total</v>
      </c>
      <c r="G27" s="2"/>
      <c r="H27" s="2"/>
      <c r="I27" s="2"/>
      <c r="J27" s="2"/>
    </row>
    <row r="28" spans="1:10" ht="12.75" x14ac:dyDescent="0.2">
      <c r="A28" s="3">
        <v>1</v>
      </c>
      <c r="B28" s="3" t="str">
        <f>'Graphs % IE (1)'!D28</f>
        <v>Total</v>
      </c>
      <c r="G28" s="2"/>
      <c r="H28" s="2"/>
      <c r="I28" s="2"/>
      <c r="J28" s="2"/>
    </row>
    <row r="29" spans="1:10" ht="12.75" x14ac:dyDescent="0.2">
      <c r="B29" s="3" t="str">
        <f>'Graphs % IE (1)'!D29</f>
        <v>Total</v>
      </c>
      <c r="G29" s="2"/>
      <c r="H29" s="2"/>
      <c r="I29" s="2"/>
      <c r="J29" s="2"/>
    </row>
    <row r="30" spans="1:10" ht="12.75" x14ac:dyDescent="0.2">
      <c r="B30" s="3" t="str">
        <f>'Graphs % IE (1)'!D30</f>
        <v>Total</v>
      </c>
      <c r="G30" s="2"/>
      <c r="H30" s="2"/>
      <c r="I30" s="2"/>
      <c r="J30" s="2"/>
    </row>
    <row r="31" spans="1:10" ht="12.75" x14ac:dyDescent="0.2">
      <c r="B31" s="3" t="str">
        <f>'Graphs % IE (1)'!D31</f>
        <v>Total</v>
      </c>
      <c r="G31" s="2"/>
      <c r="H31" s="2"/>
      <c r="I31" s="2"/>
      <c r="J31" s="2"/>
    </row>
    <row r="32" spans="1:10" ht="12.75" x14ac:dyDescent="0.2">
      <c r="B32" s="3" t="str">
        <f>'Graphs % IE (1)'!D32</f>
        <v>Total</v>
      </c>
      <c r="G32" s="2"/>
      <c r="H32" s="2"/>
      <c r="I32" s="2"/>
      <c r="J32" s="2"/>
    </row>
    <row r="33" spans="1:12" ht="12.75" x14ac:dyDescent="0.2">
      <c r="B33" s="3" t="str">
        <f>'Graphs % IE (1)'!D33</f>
        <v>Total</v>
      </c>
      <c r="G33" s="2"/>
      <c r="H33" s="2"/>
      <c r="I33" s="2"/>
      <c r="J33" s="2"/>
    </row>
    <row r="34" spans="1:12" ht="12.75" x14ac:dyDescent="0.2">
      <c r="B34" s="3" t="str">
        <f>'Graphs % IE (1)'!D34</f>
        <v>Total</v>
      </c>
      <c r="G34" s="2"/>
      <c r="H34" s="2"/>
      <c r="I34" s="2"/>
      <c r="J34" s="2"/>
    </row>
    <row r="35" spans="1:12" ht="12.75" x14ac:dyDescent="0.2">
      <c r="G35" s="2"/>
      <c r="H35" s="2"/>
      <c r="I35" s="2"/>
      <c r="J35" s="2"/>
    </row>
    <row r="36" spans="1:12" ht="12.75" x14ac:dyDescent="0.2">
      <c r="G36" s="2"/>
      <c r="H36" s="2"/>
      <c r="I36" s="2"/>
      <c r="J36" s="2"/>
    </row>
    <row r="37" spans="1:12" ht="12.75" x14ac:dyDescent="0.2">
      <c r="D37" s="33" t="s">
        <v>8</v>
      </c>
      <c r="G37" s="2"/>
      <c r="H37" s="2"/>
      <c r="I37" s="2"/>
      <c r="J37" s="2"/>
      <c r="L37" s="27"/>
    </row>
    <row r="38" spans="1:12" s="16" customFormat="1" ht="25.5" x14ac:dyDescent="0.2">
      <c r="D38" s="5"/>
      <c r="E38" s="15"/>
      <c r="F38" s="15"/>
      <c r="G38" s="15" t="s">
        <v>28</v>
      </c>
      <c r="H38" s="15" t="s">
        <v>29</v>
      </c>
      <c r="I38" s="15" t="s">
        <v>30</v>
      </c>
      <c r="J38" s="15" t="s">
        <v>1</v>
      </c>
      <c r="L38" s="27" t="s">
        <v>8</v>
      </c>
    </row>
    <row r="39" spans="1:12" ht="12.75" x14ac:dyDescent="0.2">
      <c r="B39" s="3" t="str">
        <f>'Graphs % IE (1)'!D172</f>
        <v>Employees</v>
      </c>
      <c r="C39" s="3" t="str">
        <f>'Graphs % IE (1)'!E172</f>
        <v>Lower-middle-income</v>
      </c>
      <c r="D39" s="3" t="s">
        <v>174</v>
      </c>
      <c r="E39" s="3" t="str">
        <f>'Graphs % IE (1)'!F172</f>
        <v>Kiribati</v>
      </c>
      <c r="F39" s="3" t="str">
        <f>'Data ALL'!$C$33</f>
        <v>Total</v>
      </c>
      <c r="G39" s="2">
        <f>'Graphs % IE (1)'!H172</f>
        <v>4.5830380344909045</v>
      </c>
      <c r="H39" s="2">
        <f>'Graphs % IE (1)'!I172</f>
        <v>22.230096858020318</v>
      </c>
      <c r="I39" s="2">
        <f>'Graphs % IE (1)'!J172</f>
        <v>1.9548783368769196</v>
      </c>
      <c r="J39" s="2">
        <f>'Graphs % IE (1)'!K172</f>
        <v>28.768013229388142</v>
      </c>
    </row>
    <row r="40" spans="1:12" ht="12.75" x14ac:dyDescent="0.2">
      <c r="B40" s="3" t="str">
        <f>'Graphs % IE (1)'!D173</f>
        <v>Employees</v>
      </c>
      <c r="C40" s="3" t="str">
        <f>'Graphs % IE (1)'!E173</f>
        <v>Lower-middle-income</v>
      </c>
      <c r="E40" s="3" t="str">
        <f>'Graphs % IE (1)'!F173</f>
        <v>Vanuatu</v>
      </c>
      <c r="F40" s="3" t="str">
        <f>'Data ALL'!$C$33</f>
        <v>Total</v>
      </c>
      <c r="G40" s="2">
        <f>'Graphs % IE (1)'!H173</f>
        <v>22.005451516834082</v>
      </c>
      <c r="H40" s="2">
        <f>'Graphs % IE (1)'!I173</f>
        <v>7.2232598051587509</v>
      </c>
      <c r="I40" s="2">
        <f>'Graphs % IE (1)'!J173</f>
        <v>5.6382817626571091</v>
      </c>
      <c r="J40" s="2">
        <f>'Graphs % IE (1)'!K173</f>
        <v>34.866993084649941</v>
      </c>
    </row>
    <row r="41" spans="1:12" ht="12.75" x14ac:dyDescent="0.2">
      <c r="B41" s="3" t="str">
        <f>'Graphs % IE (1)'!D174</f>
        <v>Employees</v>
      </c>
      <c r="C41" s="3" t="str">
        <f>'Graphs % IE (1)'!E174</f>
        <v>Lower-middle-income</v>
      </c>
      <c r="E41" s="3" t="str">
        <f>'Graphs % IE (1)'!F174</f>
        <v>Viet Nam</v>
      </c>
      <c r="F41" s="3" t="str">
        <f>'Data ALL'!$C$33</f>
        <v>Total</v>
      </c>
      <c r="G41" s="2">
        <f>'Graphs % IE (1)'!H174</f>
        <v>32.502634330171652</v>
      </c>
      <c r="H41" s="2">
        <f>'Graphs % IE (1)'!I174</f>
        <v>9.8213361780932651</v>
      </c>
      <c r="I41" s="2">
        <f>'Graphs % IE (1)'!J174</f>
        <v>0.56601749974057347</v>
      </c>
      <c r="J41" s="2">
        <f>'Graphs % IE (1)'!K174</f>
        <v>42.889988008005496</v>
      </c>
    </row>
    <row r="42" spans="1:12" ht="12.75" x14ac:dyDescent="0.2">
      <c r="B42" s="3" t="str">
        <f>'Graphs % IE (1)'!D175</f>
        <v>Employees</v>
      </c>
      <c r="C42" s="3" t="str">
        <f>'Graphs % IE (1)'!E175</f>
        <v>Lower-middle-income</v>
      </c>
      <c r="E42" s="3" t="str">
        <f>'Graphs % IE (1)'!F175</f>
        <v>Timor Leste</v>
      </c>
      <c r="F42" s="3" t="str">
        <f>'Data ALL'!$C$33</f>
        <v>Total</v>
      </c>
      <c r="G42" s="2">
        <f>'Graphs % IE (1)'!H175</f>
        <v>13.501631977921861</v>
      </c>
      <c r="H42" s="2">
        <f>'Graphs % IE (1)'!I175</f>
        <v>42.974534068091955</v>
      </c>
      <c r="I42" s="2">
        <f>'Graphs % IE (1)'!J175</f>
        <v>2.4094893545505207</v>
      </c>
      <c r="J42" s="2">
        <f>'Graphs % IE (1)'!K175</f>
        <v>58.885655400564339</v>
      </c>
    </row>
    <row r="43" spans="1:12" ht="12.75" x14ac:dyDescent="0.2">
      <c r="B43" s="3" t="str">
        <f>'Graphs % IE (1)'!D176</f>
        <v>Employees</v>
      </c>
      <c r="C43" s="3" t="str">
        <f>'Graphs % IE (1)'!E176</f>
        <v>Lower-middle-income</v>
      </c>
      <c r="E43" s="3" t="str">
        <f>'Graphs % IE (1)'!F176</f>
        <v>Lao PDR</v>
      </c>
      <c r="F43" s="3" t="str">
        <f>'Data ALL'!$C$33</f>
        <v>Total</v>
      </c>
      <c r="G43" s="2">
        <f>'Graphs % IE (1)'!H176</f>
        <v>14.77133066323506</v>
      </c>
      <c r="H43" s="2">
        <f>'Graphs % IE (1)'!I176</f>
        <v>27.475504017196588</v>
      </c>
      <c r="I43" s="2">
        <f>'Graphs % IE (1)'!J176</f>
        <v>23.024777933613837</v>
      </c>
      <c r="J43" s="2">
        <f>'Graphs % IE (1)'!K176</f>
        <v>65.27161261404548</v>
      </c>
    </row>
    <row r="44" spans="1:12" ht="12.75" x14ac:dyDescent="0.2">
      <c r="B44" s="3" t="str">
        <f>'Graphs % IE (1)'!D177</f>
        <v>Employees</v>
      </c>
      <c r="C44" s="3" t="str">
        <f>'Graphs % IE (1)'!E177</f>
        <v>Low-income</v>
      </c>
      <c r="E44" s="3" t="str">
        <f>'Graphs % IE (1)'!F177</f>
        <v>Afghanistan</v>
      </c>
      <c r="F44" s="3" t="str">
        <f>'Data ALL'!$C$33</f>
        <v>Total</v>
      </c>
      <c r="G44" s="2">
        <f>'Graphs % IE (1)'!H177</f>
        <v>30.550295286818713</v>
      </c>
      <c r="H44" s="2">
        <f>'Graphs % IE (1)'!I177</f>
        <v>33.049483577138744</v>
      </c>
      <c r="I44" s="2">
        <f>'Graphs % IE (1)'!J177</f>
        <v>6.8426979767222145</v>
      </c>
      <c r="J44" s="2">
        <f>'Graphs % IE (1)'!K177</f>
        <v>70.442476840679674</v>
      </c>
    </row>
    <row r="45" spans="1:12" s="16" customFormat="1" ht="12.75" x14ac:dyDescent="0.2">
      <c r="B45" s="3" t="str">
        <f>'Graphs % IE (1)'!D178</f>
        <v>Employees</v>
      </c>
      <c r="C45" s="3" t="str">
        <f>'Graphs % IE (1)'!E178</f>
        <v>Lower-middle-income</v>
      </c>
      <c r="D45" s="3"/>
      <c r="E45" s="3" t="str">
        <f>'Graphs % IE (1)'!F178</f>
        <v xml:space="preserve"> Cambodia</v>
      </c>
      <c r="F45" s="3" t="str">
        <f>'Data ALL'!$C$33</f>
        <v>Total</v>
      </c>
      <c r="G45" s="2">
        <f>'Graphs % IE (1)'!H178</f>
        <v>55.947250508354514</v>
      </c>
      <c r="H45" s="2">
        <f>'Graphs % IE (1)'!I178</f>
        <v>23.23760483775764</v>
      </c>
      <c r="I45" s="2">
        <f>'Graphs % IE (1)'!J178</f>
        <v>0.47549883738358911</v>
      </c>
      <c r="J45" s="2">
        <f>'Graphs % IE (1)'!K178</f>
        <v>79.660354183495741</v>
      </c>
    </row>
    <row r="46" spans="1:12" ht="12.75" x14ac:dyDescent="0.2">
      <c r="A46" s="3">
        <v>2</v>
      </c>
      <c r="B46" s="3" t="str">
        <f>'Graphs % IE (1)'!D179</f>
        <v>Employees</v>
      </c>
      <c r="C46" s="3" t="str">
        <f>'Graphs % IE (1)'!E179</f>
        <v>Lower-middle-income</v>
      </c>
      <c r="E46" s="3" t="str">
        <f>'Graphs % IE (1)'!F179</f>
        <v>Myanmar</v>
      </c>
      <c r="F46" s="3" t="str">
        <f>'Data ALL'!$C$33</f>
        <v>Total</v>
      </c>
      <c r="G46" s="2">
        <f>'Graphs % IE (1)'!H179</f>
        <v>69.854833346543231</v>
      </c>
      <c r="H46" s="2">
        <f>'Graphs % IE (1)'!I179</f>
        <v>13.656911818984646</v>
      </c>
      <c r="I46" s="2">
        <f>'Graphs % IE (1)'!J179</f>
        <v>0.48358790923531558</v>
      </c>
      <c r="J46" s="2">
        <f>'Graphs % IE (1)'!K179</f>
        <v>83.995333074763195</v>
      </c>
    </row>
    <row r="47" spans="1:12" ht="12.75" x14ac:dyDescent="0.2">
      <c r="A47" s="3">
        <v>2</v>
      </c>
      <c r="B47" s="3" t="str">
        <f>'Graphs % IE (1)'!D180</f>
        <v>Employees</v>
      </c>
      <c r="C47" s="3" t="str">
        <f>'Graphs % IE (1)'!E180</f>
        <v>Lower-middle-income</v>
      </c>
      <c r="E47" s="3" t="str">
        <f>'Graphs % IE (1)'!F180</f>
        <v>Nepal</v>
      </c>
      <c r="F47" s="3" t="str">
        <f>'Data ALL'!$C$33</f>
        <v>Total</v>
      </c>
      <c r="G47" s="2">
        <f>'Graphs % IE (1)'!H180</f>
        <v>48.526236669530057</v>
      </c>
      <c r="H47" s="2">
        <f>'Graphs % IE (1)'!I180</f>
        <v>34.06678853527206</v>
      </c>
      <c r="I47" s="2">
        <f>'Graphs % IE (1)'!J180</f>
        <v>2.4929026378092982</v>
      </c>
      <c r="J47" s="2">
        <f>'Graphs % IE (1)'!K180</f>
        <v>85.085927842611412</v>
      </c>
    </row>
    <row r="48" spans="1:12" ht="12.75" x14ac:dyDescent="0.2">
      <c r="A48" s="3">
        <v>2</v>
      </c>
      <c r="B48" s="3" t="str">
        <f>'Graphs % IE (1)'!D181</f>
        <v>Employees</v>
      </c>
      <c r="C48" s="3" t="str">
        <f>'Graphs % IE (1)'!E181</f>
        <v>Upper-middle-income</v>
      </c>
      <c r="D48" s="3" t="str">
        <f>C49</f>
        <v>Upper-middle-income</v>
      </c>
      <c r="E48" s="3" t="str">
        <f>'Graphs % IE (1)'!F181</f>
        <v>Marshall Islands</v>
      </c>
      <c r="F48" s="3" t="str">
        <f>'Data ALL'!$C$33</f>
        <v>Total</v>
      </c>
      <c r="G48" s="2">
        <f>'Graphs % IE (1)'!H181</f>
        <v>2.5921574386840947</v>
      </c>
      <c r="H48" s="2">
        <f>'Graphs % IE (1)'!I181</f>
        <v>6.7557644294316352</v>
      </c>
      <c r="I48" s="2">
        <f>'Graphs % IE (1)'!J181</f>
        <v>0.89587310912028206</v>
      </c>
      <c r="J48" s="2">
        <f>'Graphs % IE (1)'!K181</f>
        <v>10.243794977236012</v>
      </c>
    </row>
    <row r="49" spans="1:10" ht="12.75" x14ac:dyDescent="0.2">
      <c r="A49" s="3">
        <v>2</v>
      </c>
      <c r="B49" s="3" t="str">
        <f>'Graphs % IE (1)'!D182</f>
        <v>Employees</v>
      </c>
      <c r="C49" s="3" t="str">
        <f>'Graphs % IE (1)'!E182</f>
        <v>Upper-middle-income</v>
      </c>
      <c r="E49" s="3" t="str">
        <f>'Graphs % IE (1)'!F182</f>
        <v>Mongolia</v>
      </c>
      <c r="F49" s="3" t="str">
        <f>'Data ALL'!$C$33</f>
        <v>Total</v>
      </c>
      <c r="G49" s="2">
        <f>'Graphs % IE (1)'!H182</f>
        <v>3.4757558658836207</v>
      </c>
      <c r="H49" s="2">
        <f>'Graphs % IE (1)'!I182</f>
        <v>10.495079818526399</v>
      </c>
      <c r="I49" s="2">
        <f>'Graphs % IE (1)'!J182</f>
        <v>0.11323122702165184</v>
      </c>
      <c r="J49" s="2">
        <f>'Graphs % IE (1)'!K182</f>
        <v>14.084066911431671</v>
      </c>
    </row>
    <row r="50" spans="1:10" ht="12.75" x14ac:dyDescent="0.2">
      <c r="A50" s="3">
        <v>2</v>
      </c>
      <c r="B50" s="3" t="str">
        <f>'Graphs % IE (1)'!D183</f>
        <v>Employees</v>
      </c>
      <c r="C50" s="3" t="str">
        <f>'Graphs % IE (1)'!E183</f>
        <v>Upper-middle-income</v>
      </c>
      <c r="E50" s="3" t="str">
        <f>'Graphs % IE (1)'!F183</f>
        <v>Wallis &amp; Futuma</v>
      </c>
      <c r="F50" s="3" t="str">
        <f>'Data ALL'!$C$33</f>
        <v>Total</v>
      </c>
      <c r="G50" s="2">
        <f>'Graphs % IE (1)'!H183</f>
        <v>10.821511052457934</v>
      </c>
      <c r="H50" s="2">
        <f>'Graphs % IE (1)'!I183</f>
        <v>2.3754536456614979</v>
      </c>
      <c r="I50" s="2">
        <f>'Graphs % IE (1)'!J183</f>
        <v>1.7815902342461234</v>
      </c>
      <c r="J50" s="2">
        <f>'Graphs % IE (1)'!K183</f>
        <v>14.978554932365554</v>
      </c>
    </row>
    <row r="51" spans="1:10" ht="12.75" x14ac:dyDescent="0.2">
      <c r="A51" s="3">
        <v>2</v>
      </c>
      <c r="B51" s="3" t="str">
        <f>'Graphs % IE (1)'!D184</f>
        <v>Employees</v>
      </c>
      <c r="C51" s="3" t="str">
        <f>'Graphs % IE (1)'!E184</f>
        <v>Upper-middle-income</v>
      </c>
      <c r="E51" s="3" t="str">
        <f>'Graphs % IE (1)'!F184</f>
        <v>Cook Islands</v>
      </c>
      <c r="F51" s="3" t="str">
        <f>'Data ALL'!$C$33</f>
        <v>Total</v>
      </c>
      <c r="G51" s="2">
        <f>'Graphs % IE (1)'!H184</f>
        <v>11.01281269066504</v>
      </c>
      <c r="H51" s="2">
        <f>'Graphs % IE (1)'!I184</f>
        <v>5.4758999389871876</v>
      </c>
      <c r="I51" s="2">
        <f>'Graphs % IE (1)'!J184</f>
        <v>1.2660158633312995</v>
      </c>
      <c r="J51" s="2">
        <f>'Graphs % IE (1)'!K184</f>
        <v>17.754728492983528</v>
      </c>
    </row>
    <row r="52" spans="1:10" ht="12.75" x14ac:dyDescent="0.2">
      <c r="B52" s="3" t="str">
        <f>'Graphs % IE (1)'!D185</f>
        <v>Employees</v>
      </c>
      <c r="C52" s="3" t="str">
        <f>'Graphs % IE (1)'!E185</f>
        <v>Upper-middle-income</v>
      </c>
      <c r="E52" s="3" t="str">
        <f>'Graphs % IE (1)'!F185</f>
        <v>Tuvalu</v>
      </c>
      <c r="F52" s="3" t="str">
        <f>'Data ALL'!$C$33</f>
        <v>Total</v>
      </c>
      <c r="G52" s="2">
        <f>'Graphs % IE (1)'!H185</f>
        <v>3.9695945945945943</v>
      </c>
      <c r="H52" s="2">
        <f>'Graphs % IE (1)'!I185</f>
        <v>14.189189189189189</v>
      </c>
      <c r="I52" s="2">
        <f>'Graphs % IE (1)'!J185</f>
        <v>0.16891891891891891</v>
      </c>
      <c r="J52" s="2">
        <f>'Graphs % IE (1)'!K185</f>
        <v>18.327702702702702</v>
      </c>
    </row>
    <row r="53" spans="1:10" ht="12.75" x14ac:dyDescent="0.2">
      <c r="A53" s="3">
        <v>2</v>
      </c>
      <c r="B53" s="3" t="str">
        <f>'Graphs % IE (1)'!D186</f>
        <v>Employees</v>
      </c>
      <c r="C53" s="3" t="str">
        <f>'Graphs % IE (1)'!E186</f>
        <v>Upper-middle-income</v>
      </c>
      <c r="E53" s="3" t="str">
        <f>'Graphs % IE (1)'!F186</f>
        <v>Maldives</v>
      </c>
      <c r="F53" s="3" t="str">
        <f>'Data ALL'!$C$33</f>
        <v>Total</v>
      </c>
      <c r="G53" s="2">
        <f>'Graphs % IE (1)'!H186</f>
        <v>3.8731649686777567</v>
      </c>
      <c r="H53" s="2">
        <f>'Graphs % IE (1)'!I186</f>
        <v>25.243029980382577</v>
      </c>
      <c r="I53" s="2">
        <f>'Graphs % IE (1)'!J186</f>
        <v>2.4751500477673329</v>
      </c>
      <c r="J53" s="2">
        <f>'Graphs % IE (1)'!K186</f>
        <v>31.591344996827665</v>
      </c>
    </row>
    <row r="54" spans="1:10" ht="12.75" x14ac:dyDescent="0.2">
      <c r="A54" s="3">
        <v>2</v>
      </c>
      <c r="B54" s="3" t="str">
        <f>'Graphs % IE (1)'!D187</f>
        <v>Employees</v>
      </c>
      <c r="C54" s="3" t="str">
        <f>'Graphs % IE (1)'!E187</f>
        <v>Upper-middle-income</v>
      </c>
      <c r="E54" s="3" t="str">
        <f>'Graphs % IE (1)'!F187</f>
        <v>Tonga</v>
      </c>
      <c r="F54" s="3" t="str">
        <f>'Data ALL'!$C$33</f>
        <v>Total</v>
      </c>
      <c r="G54" s="2">
        <f>'Graphs % IE (1)'!H187</f>
        <v>30.992934645470605</v>
      </c>
      <c r="H54" s="2">
        <f>'Graphs % IE (1)'!I187</f>
        <v>30.002523340903359</v>
      </c>
      <c r="I54" s="2">
        <f>'Graphs % IE (1)'!J187</f>
        <v>4.63663890991673</v>
      </c>
      <c r="J54" s="2">
        <f>'Graphs % IE (1)'!K187</f>
        <v>65.63209689629069</v>
      </c>
    </row>
    <row r="55" spans="1:10" ht="12.75" x14ac:dyDescent="0.2">
      <c r="A55" s="3">
        <v>2</v>
      </c>
      <c r="B55" s="3" t="str">
        <f>'Graphs % IE (1)'!D188</f>
        <v>Employees</v>
      </c>
      <c r="C55" s="3" t="str">
        <f>'Graphs % IE (1)'!E188</f>
        <v>High-income</v>
      </c>
      <c r="D55" s="3" t="str">
        <f>C55</f>
        <v>High-income</v>
      </c>
      <c r="E55" s="3" t="str">
        <f>'Graphs % IE (1)'!F188</f>
        <v xml:space="preserve"> Brunei Darussalam</v>
      </c>
      <c r="F55" s="3" t="str">
        <f>'Data ALL'!$C$33</f>
        <v>Total</v>
      </c>
      <c r="G55" s="2">
        <f>'Graphs % IE (1)'!H188</f>
        <v>0.36807062168025734</v>
      </c>
      <c r="H55" s="2">
        <f>'Graphs % IE (1)'!I188</f>
        <v>22.827859654372709</v>
      </c>
      <c r="I55" s="2">
        <f>'Graphs % IE (1)'!J188</f>
        <v>4.2203436323283707</v>
      </c>
      <c r="J55" s="2">
        <f>'Graphs % IE (1)'!K188</f>
        <v>27.416273908381335</v>
      </c>
    </row>
    <row r="56" spans="1:10" ht="12.75" x14ac:dyDescent="0.2">
      <c r="A56" s="3">
        <v>2</v>
      </c>
      <c r="B56" s="3" t="str">
        <f>'Graphs % IE (1)'!D189</f>
        <v>Employees</v>
      </c>
      <c r="C56" s="3" t="str">
        <f>'Graphs % IE (1)'!E189</f>
        <v>High-income</v>
      </c>
      <c r="E56" s="3" t="str">
        <f>'Graphs % IE (1)'!F189</f>
        <v>Nauru</v>
      </c>
      <c r="F56" s="3" t="str">
        <f>'Data ALL'!$C$33</f>
        <v>Total</v>
      </c>
      <c r="G56" s="2">
        <f>'Graphs % IE (1)'!H189</f>
        <v>22.424684159378035</v>
      </c>
      <c r="H56" s="2">
        <f>'Graphs % IE (1)'!I189</f>
        <v>25.097181729834787</v>
      </c>
      <c r="I56" s="2">
        <f>'Graphs % IE (1)'!J189</f>
        <v>0</v>
      </c>
      <c r="J56" s="2">
        <f>'Graphs % IE (1)'!K189</f>
        <v>47.521865889212819</v>
      </c>
    </row>
    <row r="57" spans="1:10" ht="12.75" x14ac:dyDescent="0.2">
      <c r="G57" s="2"/>
      <c r="H57" s="2"/>
      <c r="I57" s="2"/>
      <c r="J57" s="2"/>
    </row>
    <row r="58" spans="1:10" ht="12.75" x14ac:dyDescent="0.2">
      <c r="G58" s="2"/>
      <c r="H58" s="2"/>
      <c r="I58" s="2"/>
      <c r="J58" s="2"/>
    </row>
    <row r="59" spans="1:10" ht="12.75" x14ac:dyDescent="0.2">
      <c r="G59" s="2"/>
      <c r="H59" s="2"/>
      <c r="I59" s="2"/>
      <c r="J59" s="2"/>
    </row>
    <row r="60" spans="1:10" ht="12.75" x14ac:dyDescent="0.2">
      <c r="G60" s="2"/>
      <c r="H60" s="2"/>
      <c r="I60" s="2"/>
      <c r="J60" s="2"/>
    </row>
    <row r="61" spans="1:10" ht="12.75" x14ac:dyDescent="0.2">
      <c r="G61" s="2"/>
      <c r="H61" s="2"/>
      <c r="I61" s="2"/>
      <c r="J61" s="2"/>
    </row>
    <row r="62" spans="1:10" ht="12.75" x14ac:dyDescent="0.2">
      <c r="G62" s="2"/>
      <c r="H62" s="2"/>
      <c r="I62" s="2"/>
      <c r="J62" s="2"/>
    </row>
    <row r="63" spans="1:10" ht="12.75" x14ac:dyDescent="0.2">
      <c r="G63" s="2"/>
      <c r="H63" s="2"/>
      <c r="I63" s="2"/>
      <c r="J63" s="2"/>
    </row>
    <row r="64" spans="1:10" ht="12.75" x14ac:dyDescent="0.2">
      <c r="G64" s="2"/>
      <c r="H64" s="2"/>
      <c r="I64" s="2"/>
      <c r="J64" s="2"/>
    </row>
    <row r="65" spans="2:12" ht="12.75" x14ac:dyDescent="0.2">
      <c r="G65" s="2"/>
      <c r="H65" s="2"/>
      <c r="I65" s="2"/>
      <c r="J65" s="2"/>
    </row>
    <row r="66" spans="2:12" ht="12.75" x14ac:dyDescent="0.2">
      <c r="G66" s="2"/>
      <c r="H66" s="2"/>
      <c r="I66" s="2"/>
      <c r="J66" s="2"/>
    </row>
    <row r="67" spans="2:12" ht="12.75" x14ac:dyDescent="0.2">
      <c r="G67" s="2"/>
      <c r="H67" s="2"/>
      <c r="I67" s="2"/>
      <c r="J67" s="2"/>
    </row>
    <row r="68" spans="2:12" ht="12.75" x14ac:dyDescent="0.2">
      <c r="G68" s="2"/>
      <c r="H68" s="2"/>
      <c r="I68" s="2"/>
      <c r="J68" s="2"/>
    </row>
    <row r="69" spans="2:12" ht="12.75" x14ac:dyDescent="0.2">
      <c r="G69" s="2"/>
      <c r="H69" s="2"/>
      <c r="I69" s="2"/>
      <c r="J69" s="2"/>
    </row>
    <row r="70" spans="2:12" ht="12.75" x14ac:dyDescent="0.2">
      <c r="D70" s="33" t="s">
        <v>9</v>
      </c>
      <c r="G70" s="2"/>
      <c r="H70" s="2"/>
      <c r="I70" s="2"/>
      <c r="J70" s="2"/>
    </row>
    <row r="71" spans="2:12" ht="12.75" x14ac:dyDescent="0.2">
      <c r="E71" s="14"/>
      <c r="F71" s="14"/>
      <c r="G71" s="14" t="s">
        <v>28</v>
      </c>
      <c r="H71" s="14" t="s">
        <v>29</v>
      </c>
      <c r="I71" s="14" t="s">
        <v>30</v>
      </c>
      <c r="J71" s="14" t="s">
        <v>1</v>
      </c>
      <c r="L71" s="27" t="s">
        <v>9</v>
      </c>
    </row>
    <row r="72" spans="2:12" ht="12.75" x14ac:dyDescent="0.2">
      <c r="B72" s="3" t="str">
        <f>'Graphs % IE (1)'!D190</f>
        <v>Employer</v>
      </c>
      <c r="C72" s="3" t="str">
        <f>'Graphs % IE (1)'!E190</f>
        <v>Lower-middle-income</v>
      </c>
      <c r="D72" s="3" t="s">
        <v>174</v>
      </c>
      <c r="E72" s="3" t="str">
        <f>'Graphs % IE (1)'!F190</f>
        <v>Kiribati</v>
      </c>
      <c r="F72" s="3" t="str">
        <f>'Data ALL'!$C$33</f>
        <v>Total</v>
      </c>
      <c r="G72" s="2">
        <f>'Graphs % IE (1)'!H190</f>
        <v>21.205821205821206</v>
      </c>
      <c r="H72" s="2">
        <f>'Graphs % IE (1)'!I190</f>
        <v>0</v>
      </c>
      <c r="I72" s="2">
        <f>'Graphs % IE (1)'!J190</f>
        <v>25.155925155925157</v>
      </c>
      <c r="J72" s="2">
        <f>'Graphs % IE (1)'!K190</f>
        <v>46.361746361746363</v>
      </c>
    </row>
    <row r="73" spans="2:12" ht="12.75" x14ac:dyDescent="0.2">
      <c r="B73" s="3" t="str">
        <f>'Graphs % IE (1)'!D191</f>
        <v>Employer</v>
      </c>
      <c r="C73" s="3" t="str">
        <f>'Graphs % IE (1)'!E191</f>
        <v>Lower-middle-income</v>
      </c>
      <c r="E73" s="3" t="str">
        <f>'Graphs % IE (1)'!F191</f>
        <v>Nepal</v>
      </c>
      <c r="F73" s="3" t="str">
        <f>'Data ALL'!$C$33</f>
        <v>Total</v>
      </c>
      <c r="G73" s="2">
        <f>'Graphs % IE (1)'!H191</f>
        <v>46.300539265197656</v>
      </c>
      <c r="H73" s="2">
        <f>'Graphs % IE (1)'!I191</f>
        <v>0</v>
      </c>
      <c r="I73" s="2">
        <f>'Graphs % IE (1)'!J191</f>
        <v>0.27811560031902427</v>
      </c>
      <c r="J73" s="2">
        <f>'Graphs % IE (1)'!K191</f>
        <v>46.578654865516683</v>
      </c>
    </row>
    <row r="74" spans="2:12" ht="12.75" x14ac:dyDescent="0.2">
      <c r="B74" s="3" t="str">
        <f>'Graphs % IE (1)'!D192</f>
        <v>Employer</v>
      </c>
      <c r="C74" s="3" t="str">
        <f>'Graphs % IE (1)'!E192</f>
        <v>Lower-middle-income</v>
      </c>
      <c r="E74" s="3" t="str">
        <f>'Graphs % IE (1)'!F192</f>
        <v>Myanmar</v>
      </c>
      <c r="F74" s="3" t="str">
        <f>'Data ALL'!$C$33</f>
        <v>Total</v>
      </c>
      <c r="G74" s="2">
        <f>'Graphs % IE (1)'!H192</f>
        <v>51.69448851061432</v>
      </c>
      <c r="H74" s="2">
        <f>'Graphs % IE (1)'!I192</f>
        <v>0</v>
      </c>
      <c r="I74" s="2">
        <f>'Graphs % IE (1)'!J192</f>
        <v>0.40892036220924399</v>
      </c>
      <c r="J74" s="2">
        <f>'Graphs % IE (1)'!K192</f>
        <v>52.103408872823564</v>
      </c>
    </row>
    <row r="75" spans="2:12" ht="12.75" x14ac:dyDescent="0.2">
      <c r="B75" s="3" t="str">
        <f>'Graphs % IE (1)'!D193</f>
        <v>Employer</v>
      </c>
      <c r="C75" s="3" t="str">
        <f>'Graphs % IE (1)'!E193</f>
        <v>Low-income</v>
      </c>
      <c r="E75" s="3" t="str">
        <f>'Graphs % IE (1)'!F193</f>
        <v>Afghanistan</v>
      </c>
      <c r="F75" s="3" t="str">
        <f>'Data ALL'!$C$33</f>
        <v>Total</v>
      </c>
      <c r="G75" s="2">
        <f>'Graphs % IE (1)'!H193</f>
        <v>56.26023990244898</v>
      </c>
      <c r="H75" s="2">
        <f>'Graphs % IE (1)'!I193</f>
        <v>0</v>
      </c>
      <c r="I75" s="2">
        <f>'Graphs % IE (1)'!J193</f>
        <v>2.0748392503182762</v>
      </c>
      <c r="J75" s="2">
        <f>'Graphs % IE (1)'!K193</f>
        <v>58.335079152767257</v>
      </c>
    </row>
    <row r="76" spans="2:12" ht="12.75" x14ac:dyDescent="0.2">
      <c r="B76" s="3" t="str">
        <f>'Graphs % IE (1)'!D194</f>
        <v>Employer</v>
      </c>
      <c r="C76" s="3" t="str">
        <f>'Graphs % IE (1)'!E194</f>
        <v>Lower-middle-income</v>
      </c>
      <c r="E76" s="3" t="str">
        <f>'Graphs % IE (1)'!F194</f>
        <v>Viet Nam</v>
      </c>
      <c r="F76" s="3" t="str">
        <f>'Data ALL'!$C$33</f>
        <v>Total</v>
      </c>
      <c r="G76" s="2">
        <f>'Graphs % IE (1)'!H194</f>
        <v>62.385401008667799</v>
      </c>
      <c r="H76" s="2">
        <f>'Graphs % IE (1)'!I194</f>
        <v>0</v>
      </c>
      <c r="I76" s="2">
        <f>'Graphs % IE (1)'!J194</f>
        <v>3.839868133308983E-3</v>
      </c>
      <c r="J76" s="2">
        <f>'Graphs % IE (1)'!K194</f>
        <v>62.389240876801111</v>
      </c>
    </row>
    <row r="77" spans="2:12" ht="12.75" x14ac:dyDescent="0.2">
      <c r="B77" s="3" t="str">
        <f>'Graphs % IE (1)'!D195</f>
        <v>Employer</v>
      </c>
      <c r="C77" s="3" t="str">
        <f>'Graphs % IE (1)'!E195</f>
        <v>Lower-middle-income</v>
      </c>
      <c r="E77" s="3" t="str">
        <f>'Graphs % IE (1)'!F195</f>
        <v>Timor Leste</v>
      </c>
      <c r="F77" s="3" t="str">
        <f>'Data ALL'!$C$33</f>
        <v>Total</v>
      </c>
      <c r="G77" s="2">
        <f>'Graphs % IE (1)'!H195</f>
        <v>32.505910165484636</v>
      </c>
      <c r="H77" s="2">
        <f>'Graphs % IE (1)'!I195</f>
        <v>0</v>
      </c>
      <c r="I77" s="2">
        <f>'Graphs % IE (1)'!J195</f>
        <v>30.693459416863671</v>
      </c>
      <c r="J77" s="2">
        <f>'Graphs % IE (1)'!K195</f>
        <v>63.199369582348311</v>
      </c>
    </row>
    <row r="78" spans="2:12" ht="12.75" x14ac:dyDescent="0.2">
      <c r="B78" s="3" t="str">
        <f>'Graphs % IE (1)'!D196</f>
        <v>Employer</v>
      </c>
      <c r="C78" s="3" t="str">
        <f>'Graphs % IE (1)'!E196</f>
        <v>Lower-middle-income</v>
      </c>
      <c r="E78" s="3" t="str">
        <f>'Graphs % IE (1)'!F196</f>
        <v>Lao PDR</v>
      </c>
      <c r="F78" s="3" t="str">
        <f>'Data ALL'!$C$33</f>
        <v>Total</v>
      </c>
      <c r="G78" s="2">
        <f>'Graphs % IE (1)'!H196</f>
        <v>39.15995975855131</v>
      </c>
      <c r="H78" s="2">
        <f>'Graphs % IE (1)'!I196</f>
        <v>0</v>
      </c>
      <c r="I78" s="2">
        <f>'Graphs % IE (1)'!J196</f>
        <v>27.807469818913482</v>
      </c>
      <c r="J78" s="2">
        <f>'Graphs % IE (1)'!K196</f>
        <v>66.967429577464799</v>
      </c>
    </row>
    <row r="79" spans="2:12" ht="12.75" x14ac:dyDescent="0.2">
      <c r="B79" s="3" t="str">
        <f>'Graphs % IE (1)'!D197</f>
        <v>Employer</v>
      </c>
      <c r="C79" s="3" t="str">
        <f>'Graphs % IE (1)'!E197</f>
        <v>Lower-middle-income</v>
      </c>
      <c r="E79" s="3" t="str">
        <f>'Graphs % IE (1)'!F197</f>
        <v>Vanuatu</v>
      </c>
      <c r="F79" s="3" t="str">
        <f>'Data ALL'!$C$33</f>
        <v>Total</v>
      </c>
      <c r="G79" s="2">
        <f>'Graphs % IE (1)'!H197</f>
        <v>62.070343725019981</v>
      </c>
      <c r="H79" s="2">
        <f>'Graphs % IE (1)'!I197</f>
        <v>0</v>
      </c>
      <c r="I79" s="2">
        <f>'Graphs % IE (1)'!J197</f>
        <v>7.4740207833733017</v>
      </c>
      <c r="J79" s="2">
        <f>'Graphs % IE (1)'!K197</f>
        <v>69.544364508393286</v>
      </c>
    </row>
    <row r="80" spans="2:12" ht="12.75" x14ac:dyDescent="0.2">
      <c r="B80" s="3" t="str">
        <f>'Graphs % IE (1)'!D198</f>
        <v>Employer</v>
      </c>
      <c r="C80" s="3" t="str">
        <f>'Graphs % IE (1)'!E198</f>
        <v>Lower-middle-income</v>
      </c>
      <c r="E80" s="3" t="str">
        <f>'Graphs % IE (1)'!F198</f>
        <v xml:space="preserve"> Cambodia</v>
      </c>
      <c r="F80" s="3" t="str">
        <f>'Data ALL'!$C$33</f>
        <v>Total</v>
      </c>
      <c r="G80" s="2">
        <f>'Graphs % IE (1)'!H198</f>
        <v>84.261359424801725</v>
      </c>
      <c r="H80" s="2">
        <f>'Graphs % IE (1)'!I198</f>
        <v>0</v>
      </c>
      <c r="I80" s="2">
        <f>'Graphs % IE (1)'!J198</f>
        <v>1.0529241716700022</v>
      </c>
      <c r="J80" s="2">
        <f>'Graphs % IE (1)'!K198</f>
        <v>85.314283596471725</v>
      </c>
    </row>
    <row r="81" spans="1:12" ht="12.75" x14ac:dyDescent="0.2">
      <c r="B81" s="3" t="str">
        <f>'Graphs % IE (1)'!D199</f>
        <v>Employer</v>
      </c>
      <c r="C81" s="3" t="str">
        <f>'Graphs % IE (1)'!E199</f>
        <v>Upper-middle-income</v>
      </c>
      <c r="D81" s="3" t="str">
        <f>C82</f>
        <v>Upper-middle-income</v>
      </c>
      <c r="E81" s="3" t="str">
        <f>'Graphs % IE (1)'!F199</f>
        <v>Marshall Islands</v>
      </c>
      <c r="F81" s="3" t="str">
        <f>'Data ALL'!$C$33</f>
        <v>Total</v>
      </c>
      <c r="G81" s="2">
        <f>'Graphs % IE (1)'!H199</f>
        <v>0</v>
      </c>
      <c r="H81" s="2">
        <f>'Graphs % IE (1)'!I199</f>
        <v>0</v>
      </c>
      <c r="I81" s="2">
        <f>'Graphs % IE (1)'!J199</f>
        <v>0</v>
      </c>
      <c r="J81" s="2">
        <f>'Graphs % IE (1)'!K199</f>
        <v>0</v>
      </c>
    </row>
    <row r="82" spans="1:12" ht="12.75" x14ac:dyDescent="0.2">
      <c r="B82" s="3" t="str">
        <f>'Graphs % IE (1)'!D200</f>
        <v>Employer</v>
      </c>
      <c r="C82" s="3" t="str">
        <f>'Graphs % IE (1)'!E200</f>
        <v>Upper-middle-income</v>
      </c>
      <c r="E82" s="3" t="str">
        <f>'Graphs % IE (1)'!F200</f>
        <v>Tuvalu</v>
      </c>
      <c r="F82" s="3" t="str">
        <f>'Data ALL'!$C$33</f>
        <v>Total</v>
      </c>
      <c r="G82" s="2">
        <f>'Graphs % IE (1)'!H200</f>
        <v>13.636363636363635</v>
      </c>
      <c r="H82" s="2">
        <f>'Graphs % IE (1)'!I200</f>
        <v>0</v>
      </c>
      <c r="I82" s="2">
        <f>'Graphs % IE (1)'!J200</f>
        <v>0</v>
      </c>
      <c r="J82" s="2">
        <f>'Graphs % IE (1)'!K200</f>
        <v>13.636363636363635</v>
      </c>
    </row>
    <row r="83" spans="1:12" ht="12.75" x14ac:dyDescent="0.2">
      <c r="B83" s="3" t="str">
        <f>'Graphs % IE (1)'!D201</f>
        <v>Employer</v>
      </c>
      <c r="C83" s="3" t="str">
        <f>'Graphs % IE (1)'!E201</f>
        <v>Upper-middle-income</v>
      </c>
      <c r="E83" s="3" t="str">
        <f>'Graphs % IE (1)'!F201</f>
        <v>Mongolia</v>
      </c>
      <c r="F83" s="3" t="str">
        <f>'Data ALL'!$C$33</f>
        <v>Total</v>
      </c>
      <c r="G83" s="2">
        <f>'Graphs % IE (1)'!H201</f>
        <v>28.117621807254778</v>
      </c>
      <c r="H83" s="2">
        <f>'Graphs % IE (1)'!I201</f>
        <v>0</v>
      </c>
      <c r="I83" s="2">
        <f>'Graphs % IE (1)'!J201</f>
        <v>1.0061171925305861</v>
      </c>
      <c r="J83" s="2">
        <f>'Graphs % IE (1)'!K201</f>
        <v>29.123738999785363</v>
      </c>
    </row>
    <row r="84" spans="1:12" ht="12.75" x14ac:dyDescent="0.2">
      <c r="B84" s="3" t="str">
        <f>'Graphs % IE (1)'!D202</f>
        <v>Employer</v>
      </c>
      <c r="C84" s="3" t="str">
        <f>'Graphs % IE (1)'!E202</f>
        <v>Upper-middle-income</v>
      </c>
      <c r="E84" s="3" t="str">
        <f>'Graphs % IE (1)'!F202</f>
        <v>Wallis &amp; Futuma</v>
      </c>
      <c r="F84" s="3" t="str">
        <f>'Data ALL'!$C$33</f>
        <v>Total</v>
      </c>
      <c r="G84" s="2">
        <f>'Graphs % IE (1)'!H202</f>
        <v>29.357798165137616</v>
      </c>
      <c r="H84" s="2">
        <f>'Graphs % IE (1)'!I202</f>
        <v>0</v>
      </c>
      <c r="I84" s="2">
        <f>'Graphs % IE (1)'!J202</f>
        <v>0</v>
      </c>
      <c r="J84" s="2">
        <f>'Graphs % IE (1)'!K202</f>
        <v>29.357798165137616</v>
      </c>
    </row>
    <row r="85" spans="1:12" ht="12.75" x14ac:dyDescent="0.2">
      <c r="B85" s="3" t="str">
        <f>'Graphs % IE (1)'!D203</f>
        <v>Employer</v>
      </c>
      <c r="C85" s="3" t="str">
        <f>'Graphs % IE (1)'!E203</f>
        <v>Upper-middle-income</v>
      </c>
      <c r="E85" s="3" t="str">
        <f>'Graphs % IE (1)'!F203</f>
        <v>Cook Islands</v>
      </c>
      <c r="F85" s="3" t="str">
        <f>'Data ALL'!$C$33</f>
        <v>Total</v>
      </c>
      <c r="G85" s="2">
        <f>'Graphs % IE (1)'!H203</f>
        <v>70.588235294117652</v>
      </c>
      <c r="H85" s="2">
        <f>'Graphs % IE (1)'!I203</f>
        <v>0</v>
      </c>
      <c r="I85" s="2">
        <f>'Graphs % IE (1)'!J203</f>
        <v>0</v>
      </c>
      <c r="J85" s="2">
        <f>'Graphs % IE (1)'!K203</f>
        <v>70.588235294117652</v>
      </c>
    </row>
    <row r="86" spans="1:12" ht="12.75" x14ac:dyDescent="0.2">
      <c r="B86" s="3" t="str">
        <f>'Graphs % IE (1)'!D204</f>
        <v>Employer</v>
      </c>
      <c r="C86" s="3" t="str">
        <f>'Graphs % IE (1)'!E204</f>
        <v>Upper-middle-income</v>
      </c>
      <c r="E86" s="3" t="str">
        <f>'Graphs % IE (1)'!F204</f>
        <v>Tonga</v>
      </c>
      <c r="F86" s="3" t="str">
        <f>'Data ALL'!$C$33</f>
        <v>Total</v>
      </c>
      <c r="G86" s="2">
        <f>'Graphs % IE (1)'!H204</f>
        <v>62.69558056546802</v>
      </c>
      <c r="H86" s="2">
        <f>'Graphs % IE (1)'!I204</f>
        <v>0</v>
      </c>
      <c r="I86" s="2">
        <f>'Graphs % IE (1)'!J204</f>
        <v>27.724402964589622</v>
      </c>
      <c r="J86" s="2">
        <f>'Graphs % IE (1)'!K204</f>
        <v>90.419983530057635</v>
      </c>
    </row>
    <row r="87" spans="1:12" ht="12.75" x14ac:dyDescent="0.2">
      <c r="B87" s="3" t="str">
        <f>'Graphs % IE (1)'!D205</f>
        <v>Employer</v>
      </c>
      <c r="C87" s="3" t="str">
        <f>'Graphs % IE (1)'!E205</f>
        <v>Upper-middle-income</v>
      </c>
      <c r="E87" s="3" t="str">
        <f>'Graphs % IE (1)'!F205</f>
        <v>Maldives</v>
      </c>
      <c r="F87" s="3" t="str">
        <f>'Data ALL'!$C$33</f>
        <v>Total</v>
      </c>
      <c r="G87" s="2">
        <f>'Graphs % IE (1)'!H205</f>
        <v>100</v>
      </c>
      <c r="H87" s="2">
        <f>'Graphs % IE (1)'!I205</f>
        <v>0</v>
      </c>
      <c r="I87" s="2">
        <f>'Graphs % IE (1)'!J205</f>
        <v>0</v>
      </c>
      <c r="J87" s="2">
        <f>'Graphs % IE (1)'!K205</f>
        <v>100</v>
      </c>
    </row>
    <row r="88" spans="1:12" ht="12.75" x14ac:dyDescent="0.2">
      <c r="B88" s="3" t="str">
        <f>'Graphs % IE (1)'!D206</f>
        <v>Employer</v>
      </c>
      <c r="C88" s="3" t="str">
        <f>'Graphs % IE (1)'!E206</f>
        <v>High-income</v>
      </c>
      <c r="D88" s="3" t="str">
        <f>C88</f>
        <v>High-income</v>
      </c>
      <c r="E88" s="3" t="str">
        <f>'Graphs % IE (1)'!F206</f>
        <v xml:space="preserve"> Brunei Darussalam</v>
      </c>
      <c r="F88" s="3" t="str">
        <f>'Data ALL'!$C$33</f>
        <v>Total</v>
      </c>
      <c r="G88" s="2">
        <f>'Graphs % IE (1)'!H206</f>
        <v>9.5718300545544714</v>
      </c>
      <c r="H88" s="2">
        <f>'Graphs % IE (1)'!I206</f>
        <v>0</v>
      </c>
      <c r="I88" s="2">
        <f>'Graphs % IE (1)'!J206</f>
        <v>0</v>
      </c>
      <c r="J88" s="2">
        <f>'Graphs % IE (1)'!K206</f>
        <v>9.5718300545544714</v>
      </c>
    </row>
    <row r="89" spans="1:12" ht="12.75" x14ac:dyDescent="0.2">
      <c r="B89" s="3" t="str">
        <f>'Graphs % IE (1)'!D207</f>
        <v>Employer</v>
      </c>
      <c r="C89" s="3" t="str">
        <f>'Graphs % IE (1)'!E207</f>
        <v>High-income</v>
      </c>
      <c r="E89" s="3" t="str">
        <f>'Graphs % IE (1)'!F207</f>
        <v>Nauru</v>
      </c>
      <c r="F89" s="3" t="str">
        <f>'Data ALL'!$C$33</f>
        <v>Total</v>
      </c>
      <c r="G89" s="2">
        <f>'Graphs % IE (1)'!H207</f>
        <v>15.267175572519085</v>
      </c>
      <c r="H89" s="2">
        <f>'Graphs % IE (1)'!I207</f>
        <v>0</v>
      </c>
      <c r="I89" s="2">
        <f>'Graphs % IE (1)'!J207</f>
        <v>0.76335877862595414</v>
      </c>
      <c r="J89" s="2">
        <f>'Graphs % IE (1)'!K207</f>
        <v>16.03053435114504</v>
      </c>
    </row>
    <row r="90" spans="1:12" ht="12.75" x14ac:dyDescent="0.2">
      <c r="G90" s="2"/>
      <c r="H90" s="2"/>
      <c r="I90" s="2"/>
      <c r="J90" s="2"/>
    </row>
    <row r="91" spans="1:12" ht="12.75" x14ac:dyDescent="0.2">
      <c r="G91" s="2"/>
      <c r="H91" s="2"/>
      <c r="I91" s="2"/>
      <c r="J91" s="2"/>
      <c r="L91" s="27"/>
    </row>
    <row r="92" spans="1:12" ht="12.75" x14ac:dyDescent="0.2">
      <c r="A92" s="3">
        <v>3</v>
      </c>
      <c r="G92" s="2"/>
      <c r="H92" s="2"/>
      <c r="I92" s="2"/>
      <c r="J92" s="2"/>
    </row>
    <row r="93" spans="1:12" ht="12.75" x14ac:dyDescent="0.2">
      <c r="A93" s="3">
        <v>3</v>
      </c>
      <c r="G93" s="2"/>
      <c r="H93" s="2"/>
      <c r="I93" s="2"/>
      <c r="J93" s="2"/>
    </row>
    <row r="94" spans="1:12" ht="12.75" x14ac:dyDescent="0.2">
      <c r="A94" s="3">
        <v>3</v>
      </c>
      <c r="G94" s="2"/>
      <c r="H94" s="2"/>
      <c r="I94" s="2"/>
      <c r="J94" s="2"/>
    </row>
    <row r="95" spans="1:12" ht="12.75" x14ac:dyDescent="0.2">
      <c r="A95" s="3">
        <v>3</v>
      </c>
      <c r="G95" s="2"/>
      <c r="H95" s="2"/>
      <c r="I95" s="2"/>
      <c r="J95" s="2"/>
    </row>
    <row r="96" spans="1:12" ht="12.75" x14ac:dyDescent="0.2">
      <c r="A96" s="3">
        <v>3</v>
      </c>
      <c r="G96" s="2"/>
      <c r="H96" s="2"/>
      <c r="I96" s="2"/>
      <c r="J96" s="2"/>
    </row>
    <row r="97" spans="1:12" ht="12.75" x14ac:dyDescent="0.2">
      <c r="A97" s="3">
        <v>3</v>
      </c>
      <c r="G97" s="2"/>
      <c r="H97" s="2"/>
      <c r="I97" s="2"/>
      <c r="J97" s="2"/>
    </row>
    <row r="98" spans="1:12" ht="12.75" x14ac:dyDescent="0.2">
      <c r="G98" s="2"/>
      <c r="H98" s="2"/>
      <c r="I98" s="2"/>
      <c r="J98" s="2"/>
    </row>
    <row r="99" spans="1:12" ht="12.75" x14ac:dyDescent="0.2">
      <c r="A99" s="3">
        <v>3</v>
      </c>
      <c r="G99" s="2"/>
      <c r="H99" s="2"/>
      <c r="I99" s="2"/>
      <c r="J99" s="2"/>
    </row>
    <row r="100" spans="1:12" ht="12.75" x14ac:dyDescent="0.2">
      <c r="A100" s="3">
        <v>3</v>
      </c>
      <c r="G100" s="2"/>
      <c r="H100" s="2"/>
      <c r="I100" s="2"/>
      <c r="J100" s="2"/>
    </row>
    <row r="101" spans="1:12" ht="12.75" x14ac:dyDescent="0.2">
      <c r="G101" s="2"/>
      <c r="H101" s="2"/>
      <c r="I101" s="2"/>
      <c r="J101" s="2"/>
    </row>
    <row r="102" spans="1:12" ht="12.75" x14ac:dyDescent="0.2">
      <c r="G102" s="2"/>
      <c r="H102" s="2"/>
      <c r="I102" s="2"/>
      <c r="J102" s="2"/>
    </row>
    <row r="103" spans="1:12" ht="12.75" x14ac:dyDescent="0.2">
      <c r="D103" s="33" t="s">
        <v>10</v>
      </c>
      <c r="G103" s="2"/>
      <c r="H103" s="2"/>
      <c r="I103" s="2"/>
      <c r="J103" s="2"/>
      <c r="L103" s="27" t="s">
        <v>10</v>
      </c>
    </row>
    <row r="104" spans="1:12" ht="12.75" x14ac:dyDescent="0.2">
      <c r="E104" s="14"/>
      <c r="F104" s="14"/>
      <c r="G104" s="14" t="s">
        <v>28</v>
      </c>
      <c r="H104" s="14" t="s">
        <v>29</v>
      </c>
      <c r="I104" s="14" t="s">
        <v>30</v>
      </c>
      <c r="J104" s="14" t="s">
        <v>1</v>
      </c>
    </row>
    <row r="105" spans="1:12" ht="12.75" x14ac:dyDescent="0.2">
      <c r="A105" s="3">
        <v>3</v>
      </c>
      <c r="B105" s="3" t="str">
        <f>'Graphs % IE (1)'!D208</f>
        <v>Own-account workers</v>
      </c>
      <c r="C105" s="3" t="str">
        <f>'Graphs % IE (1)'!E208</f>
        <v>Lower-middle-income</v>
      </c>
      <c r="D105" s="3" t="s">
        <v>174</v>
      </c>
      <c r="E105" s="3" t="str">
        <f>'Graphs % IE (1)'!F208</f>
        <v>Myanmar</v>
      </c>
      <c r="F105" s="3" t="str">
        <f>'Data ALL'!$C$33</f>
        <v>Total</v>
      </c>
      <c r="G105" s="2">
        <f>'Graphs % IE (1)'!H208</f>
        <v>69.520735948977219</v>
      </c>
      <c r="H105" s="2">
        <f>'Graphs % IE (1)'!I208</f>
        <v>0</v>
      </c>
      <c r="I105" s="2">
        <f>'Graphs % IE (1)'!J208</f>
        <v>1.07481816753627</v>
      </c>
      <c r="J105" s="2">
        <f>'Graphs % IE (1)'!K208</f>
        <v>70.595554116513483</v>
      </c>
    </row>
    <row r="106" spans="1:12" ht="12.75" x14ac:dyDescent="0.2">
      <c r="A106" s="3">
        <v>3</v>
      </c>
      <c r="B106" s="3" t="str">
        <f>'Graphs % IE (1)'!D209</f>
        <v>Own-account workers</v>
      </c>
      <c r="C106" s="3" t="str">
        <f>'Graphs % IE (1)'!E209</f>
        <v>Lower-middle-income</v>
      </c>
      <c r="E106" s="3" t="str">
        <f>'Graphs % IE (1)'!F209</f>
        <v>Nepal</v>
      </c>
      <c r="F106" s="3" t="str">
        <f>'Data ALL'!$C$33</f>
        <v>Total</v>
      </c>
      <c r="G106" s="2">
        <f>'Graphs % IE (1)'!H209</f>
        <v>72.254063647956755</v>
      </c>
      <c r="H106" s="2">
        <f>'Graphs % IE (1)'!I209</f>
        <v>0.26646871847579895</v>
      </c>
      <c r="I106" s="2">
        <f>'Graphs % IE (1)'!J209</f>
        <v>0.50944298521098608</v>
      </c>
      <c r="J106" s="2">
        <f>'Graphs % IE (1)'!K209</f>
        <v>73.029975351643529</v>
      </c>
    </row>
    <row r="107" spans="1:12" ht="12.75" x14ac:dyDescent="0.2">
      <c r="B107" s="3" t="str">
        <f>'Graphs % IE (1)'!D210</f>
        <v>Own-account workers</v>
      </c>
      <c r="C107" s="3" t="str">
        <f>'Graphs % IE (1)'!E210</f>
        <v>Low-income</v>
      </c>
      <c r="E107" s="3" t="str">
        <f>'Graphs % IE (1)'!F210</f>
        <v>Afghanistan</v>
      </c>
      <c r="F107" s="3" t="str">
        <f>'Data ALL'!$C$33</f>
        <v>Total</v>
      </c>
      <c r="G107" s="2">
        <f>'Graphs % IE (1)'!H210</f>
        <v>76.461453088735055</v>
      </c>
      <c r="H107" s="2">
        <f>'Graphs % IE (1)'!I210</f>
        <v>0</v>
      </c>
      <c r="I107" s="2">
        <f>'Graphs % IE (1)'!J210</f>
        <v>7.9665506863630648</v>
      </c>
      <c r="J107" s="2">
        <f>'Graphs % IE (1)'!K210</f>
        <v>84.428003775098119</v>
      </c>
    </row>
    <row r="108" spans="1:12" ht="12.75" x14ac:dyDescent="0.2">
      <c r="A108" s="3">
        <v>3</v>
      </c>
      <c r="B108" s="3" t="str">
        <f>'Graphs % IE (1)'!D211</f>
        <v>Own-account workers</v>
      </c>
      <c r="C108" s="3" t="str">
        <f>'Graphs % IE (1)'!E211</f>
        <v>Lower-middle-income</v>
      </c>
      <c r="E108" s="3" t="str">
        <f>'Graphs % IE (1)'!F211</f>
        <v>Kiribati</v>
      </c>
      <c r="F108" s="3" t="str">
        <f>'Data ALL'!$C$33</f>
        <v>Total</v>
      </c>
      <c r="G108" s="2">
        <f>'Graphs % IE (1)'!H211</f>
        <v>30.178394449950446</v>
      </c>
      <c r="H108" s="2">
        <f>'Graphs % IE (1)'!I211</f>
        <v>5.1866534522629664</v>
      </c>
      <c r="I108" s="2">
        <f>'Graphs % IE (1)'!J211</f>
        <v>49.256689791873143</v>
      </c>
      <c r="J108" s="2">
        <f>'Graphs % IE (1)'!K211</f>
        <v>84.621737694086562</v>
      </c>
    </row>
    <row r="109" spans="1:12" ht="12.75" x14ac:dyDescent="0.2">
      <c r="A109" s="3">
        <v>3</v>
      </c>
      <c r="B109" s="3" t="str">
        <f>'Graphs % IE (1)'!D212</f>
        <v>Own-account workers</v>
      </c>
      <c r="C109" s="3" t="str">
        <f>'Graphs % IE (1)'!E212</f>
        <v>Lower-middle-income</v>
      </c>
      <c r="E109" s="3" t="str">
        <f>'Graphs % IE (1)'!F212</f>
        <v>Viet Nam</v>
      </c>
      <c r="F109" s="3" t="str">
        <f>'Data ALL'!$C$33</f>
        <v>Total</v>
      </c>
      <c r="G109" s="2">
        <f>'Graphs % IE (1)'!H212</f>
        <v>90.001035976386376</v>
      </c>
      <c r="H109" s="2">
        <f>'Graphs % IE (1)'!I212</f>
        <v>0</v>
      </c>
      <c r="I109" s="2">
        <f>'Graphs % IE (1)'!J212</f>
        <v>0.39148159219483764</v>
      </c>
      <c r="J109" s="2">
        <f>'Graphs % IE (1)'!K212</f>
        <v>90.392517568581212</v>
      </c>
    </row>
    <row r="110" spans="1:12" ht="12.75" x14ac:dyDescent="0.2">
      <c r="B110" s="3" t="str">
        <f>'Graphs % IE (1)'!D213</f>
        <v>Own-account workers</v>
      </c>
      <c r="C110" s="3" t="str">
        <f>'Graphs % IE (1)'!E213</f>
        <v>Lower-middle-income</v>
      </c>
      <c r="E110" s="3" t="str">
        <f>'Graphs % IE (1)'!F213</f>
        <v>Timor Leste</v>
      </c>
      <c r="F110" s="3" t="str">
        <f>'Data ALL'!$C$33</f>
        <v>Total</v>
      </c>
      <c r="G110" s="2">
        <f>'Graphs % IE (1)'!H213</f>
        <v>64.444632025757599</v>
      </c>
      <c r="H110" s="2">
        <f>'Graphs % IE (1)'!I213</f>
        <v>0</v>
      </c>
      <c r="I110" s="2">
        <f>'Graphs % IE (1)'!J213</f>
        <v>28.664970395649185</v>
      </c>
      <c r="J110" s="2">
        <f>'Graphs % IE (1)'!K213</f>
        <v>93.109602421406777</v>
      </c>
    </row>
    <row r="111" spans="1:12" ht="12.75" x14ac:dyDescent="0.2">
      <c r="B111" s="3" t="str">
        <f>'Graphs % IE (1)'!D214</f>
        <v>Own-account workers</v>
      </c>
      <c r="C111" s="3" t="str">
        <f>'Graphs % IE (1)'!E214</f>
        <v>Lower-middle-income</v>
      </c>
      <c r="E111" s="3" t="str">
        <f>'Graphs % IE (1)'!F214</f>
        <v>Lao PDR</v>
      </c>
      <c r="F111" s="3" t="str">
        <f>'Data ALL'!$C$33</f>
        <v>Total</v>
      </c>
      <c r="G111" s="2">
        <f>'Graphs % IE (1)'!H214</f>
        <v>35.606958284555859</v>
      </c>
      <c r="H111" s="2">
        <f>'Graphs % IE (1)'!I214</f>
        <v>0</v>
      </c>
      <c r="I111" s="2">
        <f>'Graphs % IE (1)'!J214</f>
        <v>60.037570548877405</v>
      </c>
      <c r="J111" s="2">
        <f>'Graphs % IE (1)'!K214</f>
        <v>95.64452883343327</v>
      </c>
    </row>
    <row r="112" spans="1:12" ht="12.75" x14ac:dyDescent="0.2">
      <c r="B112" s="3" t="str">
        <f>'Graphs % IE (1)'!D215</f>
        <v>Own-account workers</v>
      </c>
      <c r="C112" s="3" t="str">
        <f>'Graphs % IE (1)'!E215</f>
        <v>Lower-middle-income</v>
      </c>
      <c r="E112" s="3" t="str">
        <f>'Graphs % IE (1)'!F215</f>
        <v xml:space="preserve"> Cambodia</v>
      </c>
      <c r="F112" s="3" t="str">
        <f>'Data ALL'!$C$33</f>
        <v>Total</v>
      </c>
      <c r="G112" s="2">
        <f>'Graphs % IE (1)'!H215</f>
        <v>94.046285577142683</v>
      </c>
      <c r="H112" s="2">
        <f>'Graphs % IE (1)'!I215</f>
        <v>0</v>
      </c>
      <c r="I112" s="2">
        <f>'Graphs % IE (1)'!J215</f>
        <v>1.9691632046424186</v>
      </c>
      <c r="J112" s="2">
        <f>'Graphs % IE (1)'!K215</f>
        <v>96.015448781785096</v>
      </c>
    </row>
    <row r="113" spans="1:12" ht="12.75" x14ac:dyDescent="0.2">
      <c r="B113" s="3" t="str">
        <f>'Graphs % IE (1)'!D216</f>
        <v>Own-account workers</v>
      </c>
      <c r="C113" s="3" t="str">
        <f>'Graphs % IE (1)'!E216</f>
        <v>Lower-middle-income</v>
      </c>
      <c r="E113" s="3" t="str">
        <f>'Graphs % IE (1)'!F216</f>
        <v>Vanuatu</v>
      </c>
      <c r="F113" s="3" t="str">
        <f>'Data ALL'!$C$33</f>
        <v>Total</v>
      </c>
      <c r="G113" s="2">
        <f>'Graphs % IE (1)'!H216</f>
        <v>89.732586612359682</v>
      </c>
      <c r="H113" s="2">
        <f>'Graphs % IE (1)'!I216</f>
        <v>0.14304070599073873</v>
      </c>
      <c r="I113" s="2">
        <f>'Graphs % IE (1)'!J216</f>
        <v>6.5241108444250493</v>
      </c>
      <c r="J113" s="2">
        <f>'Graphs % IE (1)'!K216</f>
        <v>96.399738162775478</v>
      </c>
    </row>
    <row r="114" spans="1:12" ht="12.75" x14ac:dyDescent="0.2">
      <c r="B114" s="3" t="str">
        <f>'Graphs % IE (1)'!D217</f>
        <v>Own-account workers</v>
      </c>
      <c r="C114" s="3" t="str">
        <f>'Graphs % IE (1)'!E217</f>
        <v>Upper-middle-income</v>
      </c>
      <c r="D114" s="3" t="str">
        <f>C115</f>
        <v>Upper-middle-income</v>
      </c>
      <c r="E114" s="3" t="str">
        <f>'Graphs % IE (1)'!F217</f>
        <v>Tuvalu</v>
      </c>
      <c r="F114" s="3" t="str">
        <f>'Data ALL'!$C$33</f>
        <v>Total</v>
      </c>
      <c r="G114" s="2">
        <f>'Graphs % IE (1)'!H217</f>
        <v>16.494845360824741</v>
      </c>
      <c r="H114" s="2">
        <f>'Graphs % IE (1)'!I217</f>
        <v>4.1237113402061851</v>
      </c>
      <c r="I114" s="2">
        <f>'Graphs % IE (1)'!J217</f>
        <v>4.1237113402061851</v>
      </c>
      <c r="J114" s="2">
        <f>'Graphs % IE (1)'!K217</f>
        <v>24.742268041237111</v>
      </c>
    </row>
    <row r="115" spans="1:12" ht="12.75" x14ac:dyDescent="0.2">
      <c r="B115" s="3" t="str">
        <f>'Graphs % IE (1)'!D218</f>
        <v>Own-account workers</v>
      </c>
      <c r="C115" s="3" t="str">
        <f>'Graphs % IE (1)'!E218</f>
        <v>Upper-middle-income</v>
      </c>
      <c r="E115" s="3" t="str">
        <f>'Graphs % IE (1)'!F218</f>
        <v>Cook Islands</v>
      </c>
      <c r="F115" s="3" t="str">
        <f>'Data ALL'!$C$33</f>
        <v>Total</v>
      </c>
      <c r="G115" s="2">
        <f>'Graphs % IE (1)'!H218</f>
        <v>69.122807017543863</v>
      </c>
      <c r="H115" s="2">
        <f>'Graphs % IE (1)'!I218</f>
        <v>0</v>
      </c>
      <c r="I115" s="2">
        <f>'Graphs % IE (1)'!J218</f>
        <v>2.2807017543859649</v>
      </c>
      <c r="J115" s="2">
        <f>'Graphs % IE (1)'!K218</f>
        <v>71.403508771929822</v>
      </c>
    </row>
    <row r="116" spans="1:12" ht="12.75" x14ac:dyDescent="0.2">
      <c r="B116" s="3" t="str">
        <f>'Graphs % IE (1)'!D219</f>
        <v>Own-account workers</v>
      </c>
      <c r="C116" s="3" t="str">
        <f>'Graphs % IE (1)'!E219</f>
        <v>Upper-middle-income</v>
      </c>
      <c r="E116" s="3" t="str">
        <f>'Graphs % IE (1)'!F219</f>
        <v>Wallis &amp; Futuma</v>
      </c>
      <c r="F116" s="3" t="str">
        <f>'Data ALL'!$C$33</f>
        <v>Total</v>
      </c>
      <c r="G116" s="2">
        <f>'Graphs % IE (1)'!H219</f>
        <v>74.333333333333329</v>
      </c>
      <c r="H116" s="2">
        <f>'Graphs % IE (1)'!I219</f>
        <v>1.3333333333333335</v>
      </c>
      <c r="I116" s="2">
        <f>'Graphs % IE (1)'!J219</f>
        <v>1.3333333333333335</v>
      </c>
      <c r="J116" s="2">
        <f>'Graphs % IE (1)'!K219</f>
        <v>76.999999999999986</v>
      </c>
    </row>
    <row r="117" spans="1:12" ht="12.75" x14ac:dyDescent="0.2">
      <c r="B117" s="3" t="str">
        <f>'Graphs % IE (1)'!D220</f>
        <v>Own-account workers</v>
      </c>
      <c r="C117" s="3" t="str">
        <f>'Graphs % IE (1)'!E220</f>
        <v>Upper-middle-income</v>
      </c>
      <c r="E117" s="3" t="str">
        <f>'Graphs % IE (1)'!F220</f>
        <v>Maldives</v>
      </c>
      <c r="F117" s="3" t="str">
        <f>'Data ALL'!$C$33</f>
        <v>Total</v>
      </c>
      <c r="G117" s="2">
        <f>'Graphs % IE (1)'!H220</f>
        <v>72.703941866835848</v>
      </c>
      <c r="H117" s="2">
        <f>'Graphs % IE (1)'!I220</f>
        <v>5.9344271749473743</v>
      </c>
      <c r="I117" s="2">
        <f>'Graphs % IE (1)'!J220</f>
        <v>0.80452146832376936</v>
      </c>
      <c r="J117" s="2">
        <f>'Graphs % IE (1)'!K220</f>
        <v>79.442890510106992</v>
      </c>
    </row>
    <row r="118" spans="1:12" ht="12.75" x14ac:dyDescent="0.2">
      <c r="B118" s="3" t="str">
        <f>'Graphs % IE (1)'!D221</f>
        <v>Own-account workers</v>
      </c>
      <c r="C118" s="3" t="str">
        <f>'Graphs % IE (1)'!E221</f>
        <v>Upper-middle-income</v>
      </c>
      <c r="E118" s="3" t="str">
        <f>'Graphs % IE (1)'!F221</f>
        <v>Mongolia</v>
      </c>
      <c r="F118" s="3" t="str">
        <f>'Data ALL'!$C$33</f>
        <v>Total</v>
      </c>
      <c r="G118" s="2">
        <f>'Graphs % IE (1)'!H221</f>
        <v>80.077084157945137</v>
      </c>
      <c r="H118" s="2">
        <f>'Graphs % IE (1)'!I221</f>
        <v>0</v>
      </c>
      <c r="I118" s="2">
        <f>'Graphs % IE (1)'!J221</f>
        <v>1.6803285032273185</v>
      </c>
      <c r="J118" s="2">
        <f>'Graphs % IE (1)'!K221</f>
        <v>81.757412661172452</v>
      </c>
      <c r="L118" s="27" t="s">
        <v>10</v>
      </c>
    </row>
    <row r="119" spans="1:12" ht="12.75" x14ac:dyDescent="0.2">
      <c r="B119" s="3" t="str">
        <f>'Graphs % IE (1)'!D222</f>
        <v>Own-account workers</v>
      </c>
      <c r="C119" s="3" t="str">
        <f>'Graphs % IE (1)'!E222</f>
        <v>Upper-middle-income</v>
      </c>
      <c r="E119" s="3" t="str">
        <f>'Graphs % IE (1)'!F222</f>
        <v>Marshall Islands</v>
      </c>
      <c r="F119" s="3" t="str">
        <f>'Data ALL'!$C$33</f>
        <v>Total</v>
      </c>
      <c r="G119" s="2">
        <f>'Graphs % IE (1)'!H222</f>
        <v>14.714867617107943</v>
      </c>
      <c r="H119" s="2">
        <f>'Graphs % IE (1)'!I222</f>
        <v>3.4114052953156824</v>
      </c>
      <c r="I119" s="2">
        <f>'Graphs % IE (1)'!J222</f>
        <v>75.610997963340125</v>
      </c>
      <c r="J119" s="2">
        <f>'Graphs % IE (1)'!K222</f>
        <v>93.737270875763755</v>
      </c>
    </row>
    <row r="120" spans="1:12" ht="12.75" x14ac:dyDescent="0.2">
      <c r="A120" s="3">
        <v>4</v>
      </c>
      <c r="B120" s="3" t="str">
        <f>'Graphs % IE (1)'!D223</f>
        <v>Own-account workers</v>
      </c>
      <c r="C120" s="3" t="str">
        <f>'Graphs % IE (1)'!E223</f>
        <v>Upper-middle-income</v>
      </c>
      <c r="E120" s="3" t="str">
        <f>'Graphs % IE (1)'!F223</f>
        <v>Tonga</v>
      </c>
      <c r="F120" s="3" t="str">
        <f>'Data ALL'!$C$33</f>
        <v>Total</v>
      </c>
      <c r="G120" s="2">
        <f>'Graphs % IE (1)'!H223</f>
        <v>74.287856071964015</v>
      </c>
      <c r="H120" s="2">
        <f>'Graphs % IE (1)'!I223</f>
        <v>0</v>
      </c>
      <c r="I120" s="2">
        <f>'Graphs % IE (1)'!J223</f>
        <v>23.669415292353825</v>
      </c>
      <c r="J120" s="2">
        <f>'Graphs % IE (1)'!K223</f>
        <v>97.957271364317847</v>
      </c>
    </row>
    <row r="121" spans="1:12" ht="12.75" x14ac:dyDescent="0.2">
      <c r="A121" s="3">
        <v>4</v>
      </c>
      <c r="B121" s="3" t="str">
        <f>'Graphs % IE (1)'!D224</f>
        <v>Own-account workers</v>
      </c>
      <c r="C121" s="3" t="str">
        <f>'Graphs % IE (1)'!E224</f>
        <v>High-income</v>
      </c>
      <c r="D121" s="3" t="str">
        <f>C121</f>
        <v>High-income</v>
      </c>
      <c r="E121" s="3" t="str">
        <f>'Graphs % IE (1)'!F224</f>
        <v xml:space="preserve"> Brunei Darussalam</v>
      </c>
      <c r="F121" s="3" t="str">
        <f>'Data ALL'!$C$33</f>
        <v>Total</v>
      </c>
      <c r="G121" s="2">
        <f>'Graphs % IE (1)'!H224</f>
        <v>45.810949822836896</v>
      </c>
      <c r="H121" s="2">
        <f>'Graphs % IE (1)'!I224</f>
        <v>0</v>
      </c>
      <c r="I121" s="2">
        <f>'Graphs % IE (1)'!J224</f>
        <v>2.3545548062635731</v>
      </c>
      <c r="J121" s="2">
        <f>'Graphs % IE (1)'!K224</f>
        <v>48.165504629100468</v>
      </c>
    </row>
    <row r="122" spans="1:12" ht="12.75" x14ac:dyDescent="0.2">
      <c r="A122" s="3">
        <v>4</v>
      </c>
      <c r="B122" s="3" t="str">
        <f>'Graphs % IE (1)'!D225</f>
        <v>Own-account workers</v>
      </c>
      <c r="C122" s="3" t="str">
        <f>'Graphs % IE (1)'!E225</f>
        <v>High-income</v>
      </c>
      <c r="E122" s="3" t="str">
        <f>'Graphs % IE (1)'!F225</f>
        <v>Nauru</v>
      </c>
      <c r="F122" s="3" t="str">
        <f>'Data ALL'!$C$33</f>
        <v>Total</v>
      </c>
      <c r="G122" s="2">
        <f>'Graphs % IE (1)'!H225</f>
        <v>60.162601626016269</v>
      </c>
      <c r="H122" s="2">
        <f>'Graphs % IE (1)'!I225</f>
        <v>0</v>
      </c>
      <c r="I122" s="2">
        <f>'Graphs % IE (1)'!J225</f>
        <v>2.4390243902439024</v>
      </c>
      <c r="J122" s="2">
        <f>'Graphs % IE (1)'!K225</f>
        <v>62.60162601626017</v>
      </c>
    </row>
    <row r="123" spans="1:12" ht="12.75" x14ac:dyDescent="0.2">
      <c r="A123" s="3">
        <v>4</v>
      </c>
      <c r="G123" s="2"/>
      <c r="H123" s="2"/>
      <c r="I123" s="2"/>
      <c r="J123" s="2"/>
    </row>
    <row r="124" spans="1:12" ht="12.75" x14ac:dyDescent="0.2">
      <c r="A124" s="3">
        <v>4</v>
      </c>
      <c r="G124" s="2"/>
      <c r="H124" s="2"/>
      <c r="I124" s="2"/>
      <c r="J124" s="2"/>
    </row>
    <row r="125" spans="1:12" ht="12.75" x14ac:dyDescent="0.2">
      <c r="A125" s="3">
        <v>4</v>
      </c>
      <c r="G125" s="2"/>
      <c r="H125" s="2"/>
      <c r="I125" s="2"/>
      <c r="J125" s="2"/>
    </row>
    <row r="126" spans="1:12" ht="12.75" x14ac:dyDescent="0.2">
      <c r="G126" s="2"/>
      <c r="H126" s="2"/>
      <c r="I126" s="2"/>
      <c r="J126" s="2"/>
    </row>
    <row r="127" spans="1:12" ht="12.75" x14ac:dyDescent="0.2">
      <c r="A127" s="3">
        <v>4</v>
      </c>
      <c r="G127" s="2"/>
      <c r="H127" s="2"/>
      <c r="I127" s="2"/>
      <c r="J127" s="2"/>
    </row>
    <row r="128" spans="1:12" ht="12.75" x14ac:dyDescent="0.2">
      <c r="A128" s="3">
        <v>4</v>
      </c>
      <c r="G128" s="2"/>
      <c r="H128" s="2"/>
      <c r="I128" s="2"/>
      <c r="J128" s="2"/>
    </row>
    <row r="129" spans="1:12" ht="12.75" x14ac:dyDescent="0.2">
      <c r="A129" s="3">
        <v>4</v>
      </c>
      <c r="G129" s="2"/>
      <c r="H129" s="2"/>
      <c r="I129" s="2"/>
      <c r="J129" s="2"/>
    </row>
    <row r="130" spans="1:12" ht="12.75" x14ac:dyDescent="0.2">
      <c r="A130" s="3">
        <v>4</v>
      </c>
      <c r="G130" s="2"/>
      <c r="H130" s="2"/>
      <c r="I130" s="2"/>
      <c r="J130" s="2"/>
    </row>
    <row r="131" spans="1:12" ht="12.75" x14ac:dyDescent="0.2">
      <c r="G131" s="2"/>
      <c r="H131" s="2"/>
      <c r="I131" s="2"/>
      <c r="J131" s="2"/>
    </row>
    <row r="132" spans="1:12" ht="12.75" x14ac:dyDescent="0.2">
      <c r="A132" s="3">
        <v>4</v>
      </c>
      <c r="G132" s="2"/>
      <c r="H132" s="2"/>
      <c r="I132" s="2"/>
      <c r="J132" s="2"/>
    </row>
    <row r="133" spans="1:12" ht="12.75" x14ac:dyDescent="0.2">
      <c r="A133" s="3">
        <v>4</v>
      </c>
      <c r="G133" s="2"/>
      <c r="H133" s="2"/>
      <c r="I133" s="2"/>
      <c r="J133" s="2"/>
    </row>
    <row r="134" spans="1:12" ht="12.75" x14ac:dyDescent="0.2">
      <c r="G134" s="2"/>
      <c r="H134" s="2"/>
      <c r="I134" s="2"/>
      <c r="J134" s="2"/>
    </row>
    <row r="135" spans="1:12" ht="12.75" x14ac:dyDescent="0.2">
      <c r="G135" s="2"/>
      <c r="H135" s="2"/>
      <c r="I135" s="2"/>
      <c r="J135" s="2"/>
    </row>
    <row r="136" spans="1:12" ht="12.75" x14ac:dyDescent="0.2">
      <c r="D136" s="33" t="s">
        <v>11</v>
      </c>
      <c r="G136" s="2"/>
      <c r="H136" s="2"/>
      <c r="I136" s="2"/>
      <c r="J136" s="2"/>
      <c r="L136" s="27" t="s">
        <v>47</v>
      </c>
    </row>
    <row r="137" spans="1:12" ht="12.75" x14ac:dyDescent="0.2">
      <c r="E137" s="14"/>
      <c r="F137" s="14"/>
      <c r="G137" s="14" t="s">
        <v>28</v>
      </c>
      <c r="H137" s="14" t="s">
        <v>29</v>
      </c>
      <c r="I137" s="14" t="s">
        <v>30</v>
      </c>
      <c r="J137" s="14" t="s">
        <v>1</v>
      </c>
    </row>
    <row r="138" spans="1:12" ht="12.75" x14ac:dyDescent="0.2">
      <c r="A138" s="3">
        <v>5</v>
      </c>
      <c r="B138" s="3" t="str">
        <f>'Graphs % IE (1)'!D226</f>
        <v>Contributing family workers</v>
      </c>
      <c r="C138" s="3" t="str">
        <f>'Graphs % IE (1)'!E226</f>
        <v>Lower-middle-income</v>
      </c>
      <c r="D138" s="3" t="s">
        <v>174</v>
      </c>
      <c r="E138" s="3" t="str">
        <f>'Graphs % IE (1)'!F226</f>
        <v>Myanmar</v>
      </c>
      <c r="F138" s="3" t="str">
        <f>'Data ALL'!$C$33</f>
        <v>Total</v>
      </c>
      <c r="G138" s="2">
        <f>'Graphs % IE (1)'!H226</f>
        <v>56.395298563029137</v>
      </c>
      <c r="H138" s="2">
        <f>'Graphs % IE (1)'!I226</f>
        <v>41.357678747293086</v>
      </c>
      <c r="I138" s="2">
        <f>'Graphs % IE (1)'!J226</f>
        <v>2.2470226896777694</v>
      </c>
      <c r="J138" s="99">
        <f>'Graphs % IE (1)'!K226</f>
        <v>99.999999999999986</v>
      </c>
    </row>
    <row r="139" spans="1:12" ht="12.75" x14ac:dyDescent="0.2">
      <c r="A139" s="3">
        <v>6</v>
      </c>
      <c r="B139" s="3" t="str">
        <f>'Graphs % IE (1)'!D227</f>
        <v>Contributing family workers</v>
      </c>
      <c r="C139" s="3" t="str">
        <f>'Graphs % IE (1)'!E227</f>
        <v>Lower-middle-income</v>
      </c>
      <c r="E139" s="3" t="str">
        <f>'Graphs % IE (1)'!F227</f>
        <v>Viet Nam</v>
      </c>
      <c r="F139" s="3" t="str">
        <f>'Data ALL'!$C$33</f>
        <v>Total</v>
      </c>
      <c r="G139" s="2">
        <f>'Graphs % IE (1)'!H227</f>
        <v>86.490573485514403</v>
      </c>
      <c r="H139" s="2">
        <f>'Graphs % IE (1)'!I227</f>
        <v>13.490298351802657</v>
      </c>
      <c r="I139" s="2">
        <f>'Graphs % IE (1)'!J227</f>
        <v>1.9128162682932069E-2</v>
      </c>
      <c r="J139" s="99">
        <f>'Graphs % IE (1)'!K227</f>
        <v>100</v>
      </c>
    </row>
    <row r="140" spans="1:12" ht="12.75" x14ac:dyDescent="0.2">
      <c r="A140" s="3">
        <v>7</v>
      </c>
      <c r="B140" s="3" t="str">
        <f>'Graphs % IE (1)'!D228</f>
        <v>Contributing family workers</v>
      </c>
      <c r="C140" s="3" t="str">
        <f>'Graphs % IE (1)'!E228</f>
        <v>Lower-middle-income</v>
      </c>
      <c r="E140" s="3" t="str">
        <f>'Graphs % IE (1)'!F228</f>
        <v>Kiribati</v>
      </c>
      <c r="F140" s="3" t="str">
        <f>'Data ALL'!$C$33</f>
        <v>Total</v>
      </c>
      <c r="G140" s="2">
        <f>'Graphs % IE (1)'!H228</f>
        <v>17.878077373974207</v>
      </c>
      <c r="H140" s="2">
        <f>'Graphs % IE (1)'!I228</f>
        <v>40.386869871043373</v>
      </c>
      <c r="I140" s="2">
        <f>'Graphs % IE (1)'!J228</f>
        <v>41.735052754982419</v>
      </c>
      <c r="J140" s="99">
        <f>'Graphs % IE (1)'!K228</f>
        <v>100</v>
      </c>
    </row>
    <row r="141" spans="1:12" ht="12.75" x14ac:dyDescent="0.2">
      <c r="A141" s="3">
        <v>8</v>
      </c>
      <c r="B141" s="3" t="str">
        <f>'Graphs % IE (1)'!D229</f>
        <v>Contributing family workers</v>
      </c>
      <c r="C141" s="3" t="str">
        <f>'Graphs % IE (1)'!E229</f>
        <v>Lower-middle-income</v>
      </c>
      <c r="E141" s="3" t="str">
        <f>'Graphs % IE (1)'!F229</f>
        <v>Lao PDR</v>
      </c>
      <c r="F141" s="3" t="str">
        <f>'Data ALL'!$C$33</f>
        <v>Total</v>
      </c>
      <c r="G141" s="2">
        <f>'Graphs % IE (1)'!H229</f>
        <v>25.003234822214171</v>
      </c>
      <c r="H141" s="2">
        <f>'Graphs % IE (1)'!I229</f>
        <v>4.4169556441177997</v>
      </c>
      <c r="I141" s="2">
        <f>'Graphs % IE (1)'!J229</f>
        <v>70.579809533668026</v>
      </c>
      <c r="J141" s="99">
        <f>'Graphs % IE (1)'!K229</f>
        <v>100</v>
      </c>
    </row>
    <row r="142" spans="1:12" ht="12.75" x14ac:dyDescent="0.2">
      <c r="A142" s="3">
        <v>9</v>
      </c>
      <c r="B142" s="3" t="str">
        <f>'Graphs % IE (1)'!D230</f>
        <v>Contributing family workers</v>
      </c>
      <c r="C142" s="3" t="str">
        <f>'Graphs % IE (1)'!E230</f>
        <v>Lower-middle-income</v>
      </c>
      <c r="E142" s="3" t="str">
        <f>'Graphs % IE (1)'!F230</f>
        <v>Nepal</v>
      </c>
      <c r="F142" s="3" t="str">
        <f>'Data ALL'!$C$33</f>
        <v>Total</v>
      </c>
      <c r="G142" s="2">
        <f>'Graphs % IE (1)'!H230</f>
        <v>62.163267611762926</v>
      </c>
      <c r="H142" s="2">
        <f>'Graphs % IE (1)'!I230</f>
        <v>37.122575192059855</v>
      </c>
      <c r="I142" s="2">
        <f>'Graphs % IE (1)'!J230</f>
        <v>0.71415719617721396</v>
      </c>
      <c r="J142" s="99">
        <f>'Graphs % IE (1)'!K230</f>
        <v>100</v>
      </c>
    </row>
    <row r="143" spans="1:12" ht="12.75" x14ac:dyDescent="0.2">
      <c r="A143" s="3">
        <v>10</v>
      </c>
      <c r="B143" s="3" t="str">
        <f>'Graphs % IE (1)'!D231</f>
        <v>Contributing family workers</v>
      </c>
      <c r="C143" s="3" t="str">
        <f>'Graphs % IE (1)'!E231</f>
        <v>Lower-middle-income</v>
      </c>
      <c r="E143" s="3" t="str">
        <f>'Graphs % IE (1)'!F231</f>
        <v>Vanuatu</v>
      </c>
      <c r="F143" s="3" t="str">
        <f>'Data ALL'!$C$33</f>
        <v>Total</v>
      </c>
      <c r="G143" s="2">
        <f>'Graphs % IE (1)'!H231</f>
        <v>58.159838817998654</v>
      </c>
      <c r="H143" s="2">
        <f>'Graphs % IE (1)'!I231</f>
        <v>15.916722632639354</v>
      </c>
      <c r="I143" s="2">
        <f>'Graphs % IE (1)'!J231</f>
        <v>25.92343854936199</v>
      </c>
      <c r="J143" s="99">
        <f>'Graphs % IE (1)'!K231</f>
        <v>100</v>
      </c>
    </row>
    <row r="144" spans="1:12" ht="12.75" x14ac:dyDescent="0.2">
      <c r="A144" s="3">
        <v>11</v>
      </c>
      <c r="B144" s="3" t="str">
        <f>'Graphs % IE (1)'!D232</f>
        <v>Contributing family workers</v>
      </c>
      <c r="C144" s="3" t="str">
        <f>'Graphs % IE (1)'!E232</f>
        <v>Low-income</v>
      </c>
      <c r="E144" s="3" t="str">
        <f>'Graphs % IE (1)'!F232</f>
        <v>Afghanistan</v>
      </c>
      <c r="F144" s="3" t="str">
        <f>'Data ALL'!$C$33</f>
        <v>Total</v>
      </c>
      <c r="G144" s="2">
        <f>'Graphs % IE (1)'!H232</f>
        <v>50.594455458030211</v>
      </c>
      <c r="H144" s="2">
        <f>'Graphs % IE (1)'!I232</f>
        <v>7.0973030211429933</v>
      </c>
      <c r="I144" s="2">
        <f>'Graphs % IE (1)'!J232</f>
        <v>42.308241520826805</v>
      </c>
      <c r="J144" s="99">
        <f>'Graphs % IE (1)'!K232</f>
        <v>100</v>
      </c>
    </row>
    <row r="145" spans="1:12" ht="12.75" x14ac:dyDescent="0.2">
      <c r="A145" s="3">
        <v>12</v>
      </c>
      <c r="B145" s="3" t="str">
        <f>'Graphs % IE (1)'!D233</f>
        <v>Contributing family workers</v>
      </c>
      <c r="C145" s="3" t="str">
        <f>'Graphs % IE (1)'!E233</f>
        <v>Lower-middle-income</v>
      </c>
      <c r="E145" s="3" t="str">
        <f>'Graphs % IE (1)'!F233</f>
        <v xml:space="preserve"> Cambodia</v>
      </c>
      <c r="F145" s="3" t="str">
        <f>'Data ALL'!$C$33</f>
        <v>Total</v>
      </c>
      <c r="G145" s="2">
        <f>'Graphs % IE (1)'!H233</f>
        <v>97.107523283400496</v>
      </c>
      <c r="H145" s="2">
        <f>'Graphs % IE (1)'!I233</f>
        <v>0.84109981257811472</v>
      </c>
      <c r="I145" s="2">
        <f>'Graphs % IE (1)'!J233</f>
        <v>2.0514838189587983</v>
      </c>
      <c r="J145" s="99">
        <f>'Graphs % IE (1)'!K233</f>
        <v>100.0001069149374</v>
      </c>
      <c r="L145" s="27"/>
    </row>
    <row r="146" spans="1:12" ht="12.75" x14ac:dyDescent="0.2">
      <c r="A146" s="3">
        <v>13</v>
      </c>
      <c r="B146" s="3" t="str">
        <f>'Graphs % IE (1)'!D234</f>
        <v>Contributing family workers</v>
      </c>
      <c r="C146" s="3" t="str">
        <f>'Graphs % IE (1)'!E234</f>
        <v>Lower-middle-income</v>
      </c>
      <c r="E146" s="3" t="str">
        <f>'Graphs % IE (1)'!F234</f>
        <v>Timor Leste</v>
      </c>
      <c r="F146" s="3" t="str">
        <f>'Data ALL'!$C$33</f>
        <v>Total</v>
      </c>
      <c r="G146" s="2">
        <f>'Graphs % IE (1)'!H234</f>
        <v>55.429497568881679</v>
      </c>
      <c r="H146" s="2">
        <f>'Graphs % IE (1)'!I234</f>
        <v>1.8023808193148159</v>
      </c>
      <c r="I146" s="2">
        <f>'Graphs % IE (1)'!J234</f>
        <v>42.770916000670653</v>
      </c>
      <c r="J146" s="99">
        <f>'Graphs % IE (1)'!K234</f>
        <v>100.00279438886714</v>
      </c>
    </row>
    <row r="147" spans="1:12" ht="12.75" x14ac:dyDescent="0.2">
      <c r="A147" s="3">
        <v>14</v>
      </c>
      <c r="B147" s="3" t="str">
        <f>'Graphs % IE (1)'!D235</f>
        <v>Contributing family workers</v>
      </c>
      <c r="C147" s="3" t="str">
        <f>'Graphs % IE (1)'!E235</f>
        <v>Upper-middle-income</v>
      </c>
      <c r="D147" s="3" t="str">
        <f>C148</f>
        <v>Upper-middle-income</v>
      </c>
      <c r="E147" s="3" t="str">
        <f>'Graphs % IE (1)'!F235</f>
        <v>Cook Islands</v>
      </c>
      <c r="F147" s="3" t="str">
        <f>'Data ALL'!$C$33</f>
        <v>Total</v>
      </c>
      <c r="G147" s="2">
        <f>'Graphs % IE (1)'!H235</f>
        <v>74.584323040380056</v>
      </c>
      <c r="H147" s="2">
        <f>'Graphs % IE (1)'!I235</f>
        <v>22.327790973871732</v>
      </c>
      <c r="I147" s="2">
        <f>'Graphs % IE (1)'!J235</f>
        <v>3.0878859857482186</v>
      </c>
      <c r="J147" s="99">
        <f>'Graphs % IE (1)'!K235</f>
        <v>100</v>
      </c>
    </row>
    <row r="148" spans="1:12" ht="12.75" x14ac:dyDescent="0.2">
      <c r="A148" s="3">
        <v>15</v>
      </c>
      <c r="B148" s="3" t="str">
        <f>'Graphs % IE (1)'!D236</f>
        <v>Contributing family workers</v>
      </c>
      <c r="C148" s="3" t="str">
        <f>'Graphs % IE (1)'!E236</f>
        <v>Upper-middle-income</v>
      </c>
      <c r="E148" s="3" t="str">
        <f>'Graphs % IE (1)'!F236</f>
        <v>Wallis &amp; Futuma</v>
      </c>
      <c r="F148" s="3" t="str">
        <f>'Data ALL'!$C$33</f>
        <v>Total</v>
      </c>
      <c r="G148" s="2">
        <f>'Graphs % IE (1)'!H236</f>
        <v>32.098765432098766</v>
      </c>
      <c r="H148" s="2">
        <f>'Graphs % IE (1)'!I236</f>
        <v>67.901234567901241</v>
      </c>
      <c r="I148" s="2">
        <f>'Graphs % IE (1)'!J236</f>
        <v>0</v>
      </c>
      <c r="J148" s="99">
        <f>'Graphs % IE (1)'!K236</f>
        <v>100</v>
      </c>
    </row>
    <row r="149" spans="1:12" ht="12.75" x14ac:dyDescent="0.2">
      <c r="A149" s="3">
        <v>16</v>
      </c>
      <c r="B149" s="3" t="str">
        <f>'Graphs % IE (1)'!D237</f>
        <v>Contributing family workers</v>
      </c>
      <c r="C149" s="3" t="str">
        <f>'Graphs % IE (1)'!E237</f>
        <v>Upper-middle-income</v>
      </c>
      <c r="E149" s="3" t="str">
        <f>'Graphs % IE (1)'!F237</f>
        <v>Maldives</v>
      </c>
      <c r="F149" s="3" t="str">
        <f>'Data ALL'!$C$33</f>
        <v>Total</v>
      </c>
      <c r="G149" s="2">
        <f>'Graphs % IE (1)'!H237</f>
        <v>47.47126436781609</v>
      </c>
      <c r="H149" s="2">
        <f>'Graphs % IE (1)'!I237</f>
        <v>52.1264367816092</v>
      </c>
      <c r="I149" s="2">
        <f>'Graphs % IE (1)'!J237</f>
        <v>0.40229885057471265</v>
      </c>
      <c r="J149" s="99">
        <f>'Graphs % IE (1)'!K237</f>
        <v>100</v>
      </c>
    </row>
    <row r="150" spans="1:12" ht="12.75" x14ac:dyDescent="0.2">
      <c r="A150" s="3">
        <v>17</v>
      </c>
      <c r="B150" s="3" t="str">
        <f>'Graphs % IE (1)'!D238</f>
        <v>Contributing family workers</v>
      </c>
      <c r="C150" s="3" t="str">
        <f>'Graphs % IE (1)'!E238</f>
        <v>Upper-middle-income</v>
      </c>
      <c r="E150" s="3" t="str">
        <f>'Graphs % IE (1)'!F238</f>
        <v>Marshall Islands</v>
      </c>
      <c r="F150" s="3" t="str">
        <f>'Data ALL'!$C$33</f>
        <v>Total</v>
      </c>
      <c r="G150" s="2">
        <f>'Graphs % IE (1)'!H238</f>
        <v>17.924528301886792</v>
      </c>
      <c r="H150" s="2">
        <f>'Graphs % IE (1)'!I238</f>
        <v>24.056603773584907</v>
      </c>
      <c r="I150" s="2">
        <f>'Graphs % IE (1)'!J238</f>
        <v>58.018867924528308</v>
      </c>
      <c r="J150" s="99">
        <f>'Graphs % IE (1)'!K238</f>
        <v>100</v>
      </c>
    </row>
    <row r="151" spans="1:12" ht="12.75" x14ac:dyDescent="0.2">
      <c r="A151" s="3">
        <v>18</v>
      </c>
      <c r="B151" s="3" t="str">
        <f>'Graphs % IE (1)'!D239</f>
        <v>Contributing family workers</v>
      </c>
      <c r="C151" s="3" t="str">
        <f>'Graphs % IE (1)'!E239</f>
        <v>Upper-middle-income</v>
      </c>
      <c r="E151" s="3" t="str">
        <f>'Graphs % IE (1)'!F239</f>
        <v>Tuvalu</v>
      </c>
      <c r="F151" s="3" t="str">
        <f>'Data ALL'!$C$33</f>
        <v>Total</v>
      </c>
      <c r="G151" s="2">
        <f>'Graphs % IE (1)'!H239</f>
        <v>16</v>
      </c>
      <c r="H151" s="2">
        <f>'Graphs % IE (1)'!I239</f>
        <v>80</v>
      </c>
      <c r="I151" s="2">
        <f>'Graphs % IE (1)'!J239</f>
        <v>4</v>
      </c>
      <c r="J151" s="99">
        <f>'Graphs % IE (1)'!K239</f>
        <v>100</v>
      </c>
    </row>
    <row r="152" spans="1:12" ht="12.75" x14ac:dyDescent="0.2">
      <c r="A152" s="3">
        <v>19</v>
      </c>
      <c r="B152" s="3" t="str">
        <f>'Graphs % IE (1)'!D240</f>
        <v>Contributing family workers</v>
      </c>
      <c r="C152" s="3" t="str">
        <f>'Graphs % IE (1)'!E240</f>
        <v>Upper-middle-income</v>
      </c>
      <c r="E152" s="3" t="str">
        <f>'Graphs % IE (1)'!F240</f>
        <v>Tonga</v>
      </c>
      <c r="F152" s="3" t="str">
        <f>'Data ALL'!$C$33</f>
        <v>Total</v>
      </c>
      <c r="G152" s="2">
        <f>'Graphs % IE (1)'!H240</f>
        <v>65.655737704918039</v>
      </c>
      <c r="H152" s="2">
        <f>'Graphs % IE (1)'!I240</f>
        <v>16.721311475409838</v>
      </c>
      <c r="I152" s="2">
        <f>'Graphs % IE (1)'!J240</f>
        <v>17.704918032786885</v>
      </c>
      <c r="J152" s="99">
        <f>'Graphs % IE (1)'!K240</f>
        <v>100.08196721311475</v>
      </c>
    </row>
    <row r="153" spans="1:12" ht="12.75" x14ac:dyDescent="0.2">
      <c r="A153" s="3">
        <v>20</v>
      </c>
      <c r="B153" s="3" t="str">
        <f>'Graphs % IE (1)'!D241</f>
        <v>Contributing family workers</v>
      </c>
      <c r="C153" s="3" t="str">
        <f>'Graphs % IE (1)'!E241</f>
        <v>Upper-middle-income</v>
      </c>
      <c r="E153" s="3" t="str">
        <f>'Graphs % IE (1)'!F241</f>
        <v>Mongolia</v>
      </c>
      <c r="F153" s="3" t="str">
        <f>'Data ALL'!$C$33</f>
        <v>Total</v>
      </c>
      <c r="G153" s="2">
        <f>'Graphs % IE (1)'!H241</f>
        <v>6.9169960474308301</v>
      </c>
      <c r="H153" s="2">
        <f>'Graphs % IE (1)'!I241</f>
        <v>93.280632411067202</v>
      </c>
      <c r="I153" s="2">
        <f>'Graphs % IE (1)'!J241</f>
        <v>0</v>
      </c>
      <c r="J153" s="99">
        <f>'Graphs % IE (1)'!K241</f>
        <v>100.19762845849803</v>
      </c>
    </row>
    <row r="154" spans="1:12" ht="12.75" x14ac:dyDescent="0.2">
      <c r="A154" s="3">
        <v>21</v>
      </c>
      <c r="B154" s="3" t="str">
        <f>'Graphs % IE (1)'!D242</f>
        <v>Contributing family workers</v>
      </c>
      <c r="C154" s="3" t="str">
        <f>'Graphs % IE (1)'!E242</f>
        <v>High-income</v>
      </c>
      <c r="D154" s="3" t="str">
        <f>C154</f>
        <v>High-income</v>
      </c>
      <c r="E154" s="3" t="str">
        <f>'Graphs % IE (1)'!F242</f>
        <v>Nauru</v>
      </c>
      <c r="F154" s="3" t="str">
        <f>'Data ALL'!$C$33</f>
        <v>Total</v>
      </c>
      <c r="G154" s="2">
        <f>'Graphs % IE (1)'!H242</f>
        <v>78.571428571428569</v>
      </c>
      <c r="H154" s="2">
        <f>'Graphs % IE (1)'!I242</f>
        <v>21.428571428571427</v>
      </c>
      <c r="I154" s="2">
        <f>'Graphs % IE (1)'!J242</f>
        <v>0</v>
      </c>
      <c r="J154" s="99">
        <f>'Graphs % IE (1)'!K242</f>
        <v>100</v>
      </c>
    </row>
    <row r="155" spans="1:12" ht="12.75" x14ac:dyDescent="0.2">
      <c r="A155" s="3">
        <v>22</v>
      </c>
      <c r="B155" s="3" t="str">
        <f>'Graphs % IE (1)'!D243</f>
        <v>Contributing family workers</v>
      </c>
      <c r="C155" s="3" t="str">
        <f>'Graphs % IE (1)'!E243</f>
        <v>High-income</v>
      </c>
      <c r="E155" s="3" t="str">
        <f>'Graphs % IE (1)'!F243</f>
        <v xml:space="preserve"> Brunei Darussalam</v>
      </c>
      <c r="F155" s="3" t="str">
        <f>'Data ALL'!$C$33</f>
        <v>Total</v>
      </c>
      <c r="G155" s="2">
        <f>'Graphs % IE (1)'!H243</f>
        <v>30.431705590941259</v>
      </c>
      <c r="H155" s="2">
        <f>'Graphs % IE (1)'!I243</f>
        <v>69.568294409058737</v>
      </c>
      <c r="I155" s="2">
        <f>'Graphs % IE (1)'!J243</f>
        <v>0</v>
      </c>
      <c r="J155" s="99">
        <f>'Graphs % IE (1)'!K243</f>
        <v>100</v>
      </c>
    </row>
    <row r="156" spans="1:12" ht="12.75" x14ac:dyDescent="0.2">
      <c r="G156" s="2"/>
      <c r="H156" s="2"/>
      <c r="I156" s="2"/>
      <c r="J156" s="2"/>
    </row>
    <row r="157" spans="1:12" ht="12.75" x14ac:dyDescent="0.2">
      <c r="G157" s="2"/>
      <c r="H157" s="2"/>
      <c r="I157" s="2"/>
      <c r="J157" s="2"/>
    </row>
    <row r="158" spans="1:12" ht="12.75" x14ac:dyDescent="0.2">
      <c r="G158" s="2"/>
      <c r="H158" s="2"/>
      <c r="I158" s="2"/>
      <c r="J158" s="2"/>
    </row>
    <row r="159" spans="1:12" ht="12.75" x14ac:dyDescent="0.2">
      <c r="G159" s="2"/>
      <c r="H159" s="2"/>
      <c r="I159" s="2"/>
      <c r="J159" s="2"/>
    </row>
    <row r="160" spans="1:12" ht="12.75" x14ac:dyDescent="0.2">
      <c r="G160" s="2"/>
      <c r="H160" s="2"/>
      <c r="I160" s="2"/>
      <c r="J160" s="2"/>
    </row>
    <row r="161" spans="7:10" ht="12.75" x14ac:dyDescent="0.2">
      <c r="G161" s="2"/>
      <c r="H161" s="2"/>
      <c r="I161" s="2"/>
      <c r="J161" s="2"/>
    </row>
    <row r="162" spans="7:10" ht="12.75" x14ac:dyDescent="0.2">
      <c r="G162" s="2"/>
      <c r="H162" s="2"/>
      <c r="I162" s="2"/>
      <c r="J162" s="2"/>
    </row>
    <row r="163" spans="7:10" ht="12.75" x14ac:dyDescent="0.2">
      <c r="G163" s="2"/>
      <c r="H163" s="2"/>
      <c r="I163" s="2"/>
      <c r="J163" s="2"/>
    </row>
    <row r="164" spans="7:10" ht="12.75" hidden="1" x14ac:dyDescent="0.2">
      <c r="G164" s="2"/>
      <c r="H164" s="2"/>
      <c r="I164" s="2"/>
      <c r="J164" s="2"/>
    </row>
    <row r="165" spans="7:10" ht="12.75" hidden="1" x14ac:dyDescent="0.2">
      <c r="G165" s="2"/>
      <c r="H165" s="2"/>
      <c r="I165" s="2"/>
      <c r="J165" s="2"/>
    </row>
    <row r="166" spans="7:10" ht="12.75" hidden="1" x14ac:dyDescent="0.2">
      <c r="G166" s="2"/>
      <c r="H166" s="2"/>
      <c r="I166" s="2"/>
      <c r="J166" s="2"/>
    </row>
    <row r="167" spans="7:10" ht="12.75" hidden="1" x14ac:dyDescent="0.2">
      <c r="G167" s="2"/>
      <c r="H167" s="2"/>
      <c r="I167" s="2"/>
      <c r="J167" s="2"/>
    </row>
    <row r="168" spans="7:10" ht="12.75" hidden="1" x14ac:dyDescent="0.2">
      <c r="G168" s="2"/>
      <c r="H168" s="2"/>
      <c r="I168" s="2"/>
      <c r="J168" s="2"/>
    </row>
    <row r="169" spans="7:10" ht="12.75" hidden="1" x14ac:dyDescent="0.2">
      <c r="G169" s="2"/>
      <c r="H169" s="2"/>
      <c r="I169" s="2"/>
      <c r="J169" s="2"/>
    </row>
    <row r="170" spans="7:10" ht="12.75" hidden="1" x14ac:dyDescent="0.2">
      <c r="G170" s="2"/>
      <c r="H170" s="2"/>
      <c r="I170" s="2"/>
      <c r="J170" s="2"/>
    </row>
    <row r="171" spans="7:10" ht="12.75" hidden="1" x14ac:dyDescent="0.2">
      <c r="G171" s="2"/>
      <c r="H171" s="2"/>
      <c r="I171" s="2"/>
      <c r="J171" s="2"/>
    </row>
    <row r="172" spans="7:10" ht="12.75" hidden="1" x14ac:dyDescent="0.2">
      <c r="G172" s="2"/>
      <c r="H172" s="2"/>
      <c r="I172" s="2"/>
      <c r="J172" s="2"/>
    </row>
    <row r="173" spans="7:10" ht="12.75" hidden="1" x14ac:dyDescent="0.2">
      <c r="G173" s="2"/>
      <c r="H173" s="2"/>
      <c r="I173" s="2"/>
      <c r="J173" s="2"/>
    </row>
    <row r="174" spans="7:10" ht="12.75" hidden="1" x14ac:dyDescent="0.2">
      <c r="G174" s="2"/>
      <c r="H174" s="2"/>
      <c r="I174" s="2"/>
      <c r="J174" s="2"/>
    </row>
    <row r="175" spans="7:10" ht="12.75" hidden="1" x14ac:dyDescent="0.2">
      <c r="G175" s="2"/>
      <c r="H175" s="2"/>
      <c r="I175" s="2"/>
      <c r="J175" s="2"/>
    </row>
    <row r="176" spans="7:10" ht="12.75" hidden="1" x14ac:dyDescent="0.2">
      <c r="G176" s="2"/>
      <c r="H176" s="2"/>
      <c r="I176" s="2"/>
      <c r="J176" s="2"/>
    </row>
    <row r="177" spans="7:10" ht="12.75" hidden="1" x14ac:dyDescent="0.2">
      <c r="G177" s="2"/>
      <c r="H177" s="2"/>
      <c r="I177" s="2"/>
      <c r="J177" s="2"/>
    </row>
    <row r="178" spans="7:10" ht="12.75" hidden="1" x14ac:dyDescent="0.2">
      <c r="G178" s="2"/>
      <c r="H178" s="2"/>
      <c r="I178" s="2"/>
      <c r="J178" s="2"/>
    </row>
    <row r="179" spans="7:10" ht="12.75" hidden="1" x14ac:dyDescent="0.2">
      <c r="G179" s="2"/>
      <c r="H179" s="2"/>
      <c r="I179" s="2"/>
      <c r="J179" s="2"/>
    </row>
    <row r="180" spans="7:10" ht="12.75" hidden="1" x14ac:dyDescent="0.2">
      <c r="G180" s="2"/>
      <c r="H180" s="2"/>
      <c r="I180" s="2"/>
      <c r="J180" s="2"/>
    </row>
    <row r="181" spans="7:10" ht="12.75" hidden="1" x14ac:dyDescent="0.2">
      <c r="G181" s="2"/>
      <c r="H181" s="2"/>
      <c r="I181" s="2"/>
      <c r="J181" s="2"/>
    </row>
    <row r="182" spans="7:10" ht="12.75" hidden="1" x14ac:dyDescent="0.2">
      <c r="G182" s="2"/>
      <c r="H182" s="2"/>
      <c r="I182" s="2"/>
      <c r="J182" s="2"/>
    </row>
    <row r="183" spans="7:10" ht="12.75" hidden="1" x14ac:dyDescent="0.2">
      <c r="G183" s="2"/>
      <c r="H183" s="2"/>
      <c r="I183" s="2"/>
      <c r="J183" s="2"/>
    </row>
    <row r="184" spans="7:10" ht="12.75" hidden="1" x14ac:dyDescent="0.2">
      <c r="G184" s="2"/>
      <c r="H184" s="2"/>
      <c r="I184" s="2"/>
      <c r="J184" s="2"/>
    </row>
    <row r="185" spans="7:10" ht="12.75" hidden="1" x14ac:dyDescent="0.2">
      <c r="G185" s="2"/>
      <c r="H185" s="2"/>
      <c r="I185" s="2"/>
      <c r="J185" s="2"/>
    </row>
    <row r="186" spans="7:10" ht="12.75" hidden="1" x14ac:dyDescent="0.2">
      <c r="G186" s="2"/>
      <c r="H186" s="2"/>
      <c r="I186" s="2"/>
      <c r="J186" s="2"/>
    </row>
    <row r="187" spans="7:10" ht="12.75" hidden="1" x14ac:dyDescent="0.2">
      <c r="G187" s="2"/>
      <c r="H187" s="2"/>
      <c r="I187" s="2"/>
      <c r="J187" s="2"/>
    </row>
    <row r="188" spans="7:10" ht="12.75" hidden="1" x14ac:dyDescent="0.2">
      <c r="G188" s="2"/>
      <c r="H188" s="2"/>
      <c r="I188" s="2"/>
      <c r="J188" s="2"/>
    </row>
    <row r="189" spans="7:10" ht="12.75" hidden="1" x14ac:dyDescent="0.2">
      <c r="G189" s="2"/>
      <c r="H189" s="2"/>
      <c r="I189" s="2"/>
      <c r="J189" s="2"/>
    </row>
    <row r="190" spans="7:10" ht="12.75" hidden="1" x14ac:dyDescent="0.2">
      <c r="G190" s="2"/>
      <c r="H190" s="2"/>
      <c r="I190" s="2"/>
      <c r="J190" s="2"/>
    </row>
    <row r="191" spans="7:10" ht="12.75" hidden="1" x14ac:dyDescent="0.2">
      <c r="G191" s="2"/>
      <c r="H191" s="2"/>
      <c r="I191" s="2"/>
      <c r="J191" s="2"/>
    </row>
    <row r="192" spans="7:10" ht="12.75" hidden="1" x14ac:dyDescent="0.2">
      <c r="G192" s="2"/>
      <c r="H192" s="2"/>
      <c r="I192" s="2"/>
      <c r="J192" s="2"/>
    </row>
    <row r="193" spans="7:10" ht="12.75" hidden="1" x14ac:dyDescent="0.2">
      <c r="G193" s="2"/>
      <c r="H193" s="2"/>
      <c r="I193" s="2"/>
      <c r="J193" s="2"/>
    </row>
    <row r="194" spans="7:10" ht="12.75" hidden="1" x14ac:dyDescent="0.2">
      <c r="G194" s="2"/>
      <c r="H194" s="2"/>
      <c r="I194" s="2"/>
      <c r="J194" s="2"/>
    </row>
    <row r="195" spans="7:10" ht="12.75" hidden="1" x14ac:dyDescent="0.2">
      <c r="G195" s="2"/>
      <c r="H195" s="2"/>
      <c r="I195" s="2"/>
      <c r="J195" s="2"/>
    </row>
    <row r="196" spans="7:10" ht="12.75" hidden="1" x14ac:dyDescent="0.2">
      <c r="G196" s="2"/>
      <c r="H196" s="2"/>
      <c r="I196" s="2"/>
      <c r="J196" s="2"/>
    </row>
    <row r="197" spans="7:10" ht="12.75" hidden="1" x14ac:dyDescent="0.2">
      <c r="G197" s="2"/>
      <c r="H197" s="2"/>
      <c r="I197" s="2"/>
      <c r="J197" s="2"/>
    </row>
    <row r="198" spans="7:10" ht="12.75" hidden="1" x14ac:dyDescent="0.2">
      <c r="G198" s="2"/>
      <c r="H198" s="2"/>
      <c r="I198" s="2"/>
      <c r="J198" s="2"/>
    </row>
    <row r="199" spans="7:10" ht="12.75" hidden="1" x14ac:dyDescent="0.2">
      <c r="G199" s="2"/>
      <c r="H199" s="2"/>
      <c r="I199" s="2"/>
      <c r="J199" s="2"/>
    </row>
    <row r="200" spans="7:10" ht="12.75" hidden="1" x14ac:dyDescent="0.2">
      <c r="G200" s="2"/>
      <c r="H200" s="2"/>
      <c r="I200" s="2"/>
      <c r="J200" s="2"/>
    </row>
    <row r="201" spans="7:10" ht="12.75" hidden="1" x14ac:dyDescent="0.2">
      <c r="G201" s="2"/>
      <c r="H201" s="2"/>
      <c r="I201" s="2"/>
      <c r="J201" s="2"/>
    </row>
    <row r="202" spans="7:10" ht="12.75" hidden="1" x14ac:dyDescent="0.2">
      <c r="G202" s="2"/>
      <c r="H202" s="2"/>
      <c r="I202" s="2"/>
      <c r="J202" s="2"/>
    </row>
    <row r="203" spans="7:10" ht="12.75" hidden="1" x14ac:dyDescent="0.2">
      <c r="G203" s="2"/>
      <c r="H203" s="2"/>
      <c r="I203" s="2"/>
      <c r="J203" s="2"/>
    </row>
    <row r="204" spans="7:10" ht="12.75" hidden="1" x14ac:dyDescent="0.2">
      <c r="G204" s="2"/>
      <c r="H204" s="2"/>
      <c r="I204" s="2"/>
      <c r="J204" s="2"/>
    </row>
    <row r="205" spans="7:10" ht="12.75" hidden="1" x14ac:dyDescent="0.2">
      <c r="G205" s="2"/>
      <c r="H205" s="2"/>
      <c r="I205" s="2"/>
      <c r="J205" s="2"/>
    </row>
    <row r="206" spans="7:10" ht="12.75" hidden="1" x14ac:dyDescent="0.2">
      <c r="G206" s="2"/>
      <c r="H206" s="2"/>
      <c r="I206" s="2"/>
      <c r="J206" s="2"/>
    </row>
    <row r="207" spans="7:10" ht="12.75" hidden="1" x14ac:dyDescent="0.2">
      <c r="G207" s="2"/>
      <c r="H207" s="2"/>
      <c r="I207" s="2"/>
      <c r="J207" s="2"/>
    </row>
    <row r="208" spans="7:10" ht="12.75" hidden="1" x14ac:dyDescent="0.2">
      <c r="G208" s="2"/>
      <c r="H208" s="2"/>
      <c r="I208" s="2"/>
      <c r="J208" s="2"/>
    </row>
    <row r="209" spans="7:10" ht="12.75" hidden="1" x14ac:dyDescent="0.2">
      <c r="G209" s="2"/>
      <c r="H209" s="2"/>
      <c r="I209" s="2"/>
      <c r="J209" s="2"/>
    </row>
    <row r="210" spans="7:10" ht="12.75" hidden="1" x14ac:dyDescent="0.2">
      <c r="G210" s="2"/>
      <c r="H210" s="2"/>
      <c r="I210" s="2"/>
      <c r="J210" s="2"/>
    </row>
    <row r="211" spans="7:10" ht="12.75" hidden="1" x14ac:dyDescent="0.2">
      <c r="G211" s="2"/>
      <c r="H211" s="2"/>
      <c r="I211" s="2"/>
      <c r="J211" s="2"/>
    </row>
    <row r="212" spans="7:10" ht="12.75" hidden="1" x14ac:dyDescent="0.2">
      <c r="G212" s="2"/>
      <c r="H212" s="2"/>
      <c r="I212" s="2"/>
      <c r="J212" s="2"/>
    </row>
    <row r="213" spans="7:10" ht="12.75" hidden="1" x14ac:dyDescent="0.2">
      <c r="G213" s="2"/>
      <c r="H213" s="2"/>
      <c r="I213" s="2"/>
      <c r="J213" s="2"/>
    </row>
    <row r="214" spans="7:10" ht="12.75" hidden="1" x14ac:dyDescent="0.2">
      <c r="G214" s="2"/>
      <c r="H214" s="2"/>
      <c r="I214" s="2"/>
      <c r="J214" s="2"/>
    </row>
    <row r="215" spans="7:10" ht="12.75" hidden="1" x14ac:dyDescent="0.2">
      <c r="G215" s="2"/>
      <c r="H215" s="2"/>
      <c r="I215" s="2"/>
      <c r="J215" s="2"/>
    </row>
    <row r="216" spans="7:10" ht="12.75" hidden="1" x14ac:dyDescent="0.2">
      <c r="G216" s="2"/>
      <c r="H216" s="2"/>
      <c r="I216" s="2"/>
      <c r="J216" s="2"/>
    </row>
    <row r="217" spans="7:10" ht="12.75" hidden="1" x14ac:dyDescent="0.2">
      <c r="G217" s="2"/>
      <c r="H217" s="2"/>
      <c r="I217" s="2"/>
      <c r="J217" s="2"/>
    </row>
    <row r="218" spans="7:10" ht="12.75" hidden="1" x14ac:dyDescent="0.2">
      <c r="G218" s="2"/>
      <c r="H218" s="2"/>
      <c r="I218" s="2"/>
      <c r="J218" s="2"/>
    </row>
    <row r="219" spans="7:10" ht="12.75" hidden="1" x14ac:dyDescent="0.2">
      <c r="G219" s="2"/>
      <c r="H219" s="2"/>
      <c r="I219" s="2"/>
      <c r="J219" s="2"/>
    </row>
    <row r="220" spans="7:10" ht="12.75" hidden="1" x14ac:dyDescent="0.2">
      <c r="G220" s="2"/>
      <c r="H220" s="2"/>
      <c r="I220" s="2"/>
      <c r="J220" s="2"/>
    </row>
    <row r="221" spans="7:10" ht="12.75" hidden="1" x14ac:dyDescent="0.2">
      <c r="G221" s="2"/>
      <c r="H221" s="2"/>
      <c r="I221" s="2"/>
      <c r="J221" s="2"/>
    </row>
    <row r="222" spans="7:10" ht="12.95" customHeight="1" x14ac:dyDescent="0.2">
      <c r="G222" s="2"/>
      <c r="H222" s="2"/>
      <c r="I222" s="2"/>
      <c r="J222" s="2"/>
    </row>
    <row r="223" spans="7:10" ht="12.75" x14ac:dyDescent="0.2">
      <c r="G223" s="2"/>
      <c r="H223" s="2"/>
      <c r="I223" s="2"/>
      <c r="J223" s="2"/>
    </row>
    <row r="224" spans="7:10" ht="12.95" customHeight="1" x14ac:dyDescent="0.2">
      <c r="G224" s="2"/>
      <c r="H224" s="2"/>
      <c r="I224" s="2"/>
      <c r="J224" s="2"/>
    </row>
    <row r="225" spans="7:10" ht="12.95" customHeight="1" x14ac:dyDescent="0.2">
      <c r="G225" s="2"/>
      <c r="H225" s="2"/>
      <c r="I225" s="2"/>
      <c r="J225" s="2"/>
    </row>
    <row r="226" spans="7:10" ht="12.75" x14ac:dyDescent="0.2">
      <c r="G226" s="2"/>
      <c r="H226" s="2"/>
      <c r="I226" s="2"/>
      <c r="J226" s="2"/>
    </row>
    <row r="227" spans="7:10" ht="12.95" customHeight="1" x14ac:dyDescent="0.2">
      <c r="G227" s="2"/>
      <c r="H227" s="2"/>
      <c r="I227" s="2"/>
      <c r="J227" s="2"/>
    </row>
    <row r="228" spans="7:10" ht="12.95" customHeight="1" x14ac:dyDescent="0.2">
      <c r="G228" s="2"/>
      <c r="H228" s="2"/>
      <c r="I228" s="2"/>
      <c r="J228" s="2"/>
    </row>
    <row r="229" spans="7:10" ht="12.95" customHeight="1" x14ac:dyDescent="0.2">
      <c r="G229" s="2"/>
      <c r="H229" s="2"/>
      <c r="I229" s="2"/>
      <c r="J229" s="2"/>
    </row>
    <row r="230" spans="7:10" ht="12.95" customHeight="1" x14ac:dyDescent="0.2"/>
    <row r="231" spans="7:10" ht="12.95" customHeight="1" x14ac:dyDescent="0.2"/>
    <row r="232" spans="7:10" ht="12.95" customHeight="1" x14ac:dyDescent="0.2"/>
    <row r="233" spans="7:10" ht="12.95" customHeight="1" x14ac:dyDescent="0.2"/>
    <row r="234" spans="7:10" ht="12.95" customHeight="1" x14ac:dyDescent="0.2"/>
    <row r="235" spans="7:10" ht="12.95" customHeight="1" x14ac:dyDescent="0.2"/>
    <row r="236" spans="7:10" ht="12.95" customHeight="1" x14ac:dyDescent="0.2"/>
    <row r="237" spans="7:10" ht="12.95" customHeight="1" x14ac:dyDescent="0.2"/>
    <row r="238" spans="7:10" ht="12.95" customHeight="1" x14ac:dyDescent="0.2"/>
    <row r="240" spans="7:10" ht="12.95" customHeight="1" x14ac:dyDescent="0.2"/>
    <row r="243" ht="12.95" customHeight="1" x14ac:dyDescent="0.2"/>
  </sheetData>
  <sortState xmlns:xlrd2="http://schemas.microsoft.com/office/spreadsheetml/2017/richdata2" ref="E40:J48">
    <sortCondition ref="J40:J48"/>
  </sortState>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86502-C161-491B-AB8B-7C303D83F42B}">
  <sheetPr>
    <tabColor theme="9"/>
  </sheetPr>
  <dimension ref="A1:Q764"/>
  <sheetViews>
    <sheetView topLeftCell="A13" workbookViewId="0">
      <selection activeCell="A4" sqref="A4:XFD97"/>
    </sheetView>
  </sheetViews>
  <sheetFormatPr defaultColWidth="0" defaultRowHeight="12.75" x14ac:dyDescent="0.2"/>
  <cols>
    <col min="1" max="4" width="11.42578125" style="3" customWidth="1"/>
    <col min="5" max="8" width="9.140625" style="3" customWidth="1"/>
    <col min="9" max="9" width="19.5703125" style="3" customWidth="1"/>
    <col min="10" max="10" width="18" style="3" bestFit="1" customWidth="1"/>
    <col min="11" max="17" width="11.42578125" style="3" customWidth="1"/>
    <col min="18" max="16384" width="11.42578125" style="3" hidden="1"/>
  </cols>
  <sheetData>
    <row r="1" spans="1:17" ht="15" x14ac:dyDescent="0.25">
      <c r="I1" s="48" t="s">
        <v>55</v>
      </c>
      <c r="J1" s="4"/>
      <c r="K1" s="4"/>
    </row>
    <row r="2" spans="1:17" x14ac:dyDescent="0.2">
      <c r="I2" s="33" t="s">
        <v>70</v>
      </c>
    </row>
    <row r="3" spans="1:17" ht="25.5" x14ac:dyDescent="0.2">
      <c r="A3" s="3" t="s">
        <v>176</v>
      </c>
      <c r="E3" s="16"/>
      <c r="F3" s="16"/>
      <c r="G3" s="16"/>
      <c r="H3" s="16"/>
      <c r="I3" s="5" t="s">
        <v>56</v>
      </c>
      <c r="J3" s="15"/>
      <c r="K3" s="15"/>
      <c r="L3" s="15" t="s">
        <v>28</v>
      </c>
      <c r="M3" s="15" t="s">
        <v>29</v>
      </c>
      <c r="N3" s="15" t="s">
        <v>30</v>
      </c>
      <c r="O3" s="15" t="s">
        <v>1</v>
      </c>
      <c r="P3" s="15" t="s">
        <v>32</v>
      </c>
    </row>
    <row r="4" spans="1:17" x14ac:dyDescent="0.2">
      <c r="A4" s="3">
        <v>1</v>
      </c>
      <c r="B4" s="3">
        <v>1</v>
      </c>
      <c r="C4" s="3">
        <v>2</v>
      </c>
      <c r="E4" s="3" t="str">
        <f>'Data ALL'!$AZ$273</f>
        <v>13e</v>
      </c>
      <c r="F4" s="3" t="str">
        <f>'Data ALL'!$C$273</f>
        <v>Total</v>
      </c>
      <c r="G4" s="3" t="str">
        <f>'Data ALL'!$AW$273</f>
        <v>Lower-middle-income</v>
      </c>
      <c r="H4" s="3" t="s">
        <v>13</v>
      </c>
      <c r="I4" s="3" t="s">
        <v>54</v>
      </c>
      <c r="J4" s="3" t="str">
        <f>'Data ALL'!$B$273</f>
        <v>Western Samoa</v>
      </c>
      <c r="K4" s="3" t="s">
        <v>13</v>
      </c>
      <c r="L4" s="2">
        <f>'Data ALL'!$T$273/'Data ALL'!$AC$273*100</f>
        <v>44.899088446864901</v>
      </c>
      <c r="M4" s="2">
        <f>'Data ALL'!$U$273/'Data ALL'!$AC$273*100</f>
        <v>5.3586510178524627</v>
      </c>
      <c r="N4" s="2">
        <f>'Data ALL'!$V$273/'Data ALL'!$AC$273*100</f>
        <v>6.9662463232082015</v>
      </c>
      <c r="O4" s="2">
        <f t="shared" ref="O4:O67" si="0">L4+M4+N4</f>
        <v>57.223985787925564</v>
      </c>
      <c r="P4" s="2">
        <f>O5-O4</f>
        <v>-15.967402290558965</v>
      </c>
      <c r="Q4" s="2">
        <v>-15.967402290558965</v>
      </c>
    </row>
    <row r="5" spans="1:17" x14ac:dyDescent="0.2">
      <c r="A5" s="3">
        <v>2</v>
      </c>
      <c r="B5" s="3">
        <v>1</v>
      </c>
      <c r="C5" s="3">
        <v>2</v>
      </c>
      <c r="E5" s="103" t="str">
        <f>'Data ALL'!$AZ$273</f>
        <v>13e</v>
      </c>
      <c r="F5" s="103" t="str">
        <f>'Data ALL'!$C$273</f>
        <v>Total</v>
      </c>
      <c r="G5" s="103" t="str">
        <f>'Data ALL'!$AW$273</f>
        <v>Lower-middle-income</v>
      </c>
      <c r="H5" s="103" t="s">
        <v>14</v>
      </c>
      <c r="I5" s="103" t="s">
        <v>54</v>
      </c>
      <c r="J5" s="103" t="str">
        <f>'Data ALL'!$B$273</f>
        <v>Western Samoa</v>
      </c>
      <c r="K5" s="103" t="s">
        <v>14</v>
      </c>
      <c r="L5" s="104">
        <f>'Data ALL'!$AI$273/'Data ALL'!$AR$273*100</f>
        <v>32.393467042613182</v>
      </c>
      <c r="M5" s="104">
        <f>'Data ALL'!$AJ$273/'Data ALL'!$AR$273*100</f>
        <v>4.7720380911847631</v>
      </c>
      <c r="N5" s="104">
        <f>'Data ALL'!$AK$273/'Data ALL'!$AR$273*100</f>
        <v>4.0910783635686547</v>
      </c>
      <c r="O5" s="104">
        <f t="shared" si="0"/>
        <v>41.256583497366599</v>
      </c>
      <c r="P5" s="104">
        <f>O5-O4</f>
        <v>-15.967402290558965</v>
      </c>
      <c r="Q5" s="104">
        <v>-15.967402290558965</v>
      </c>
    </row>
    <row r="6" spans="1:17" x14ac:dyDescent="0.2">
      <c r="A6" s="3">
        <v>1</v>
      </c>
      <c r="B6" s="3">
        <v>1</v>
      </c>
      <c r="C6" s="3">
        <v>2</v>
      </c>
      <c r="E6" s="3" t="str">
        <f>'Data ALL'!$AZ$189</f>
        <v>13e</v>
      </c>
      <c r="F6" s="3" t="str">
        <f>'Data ALL'!$C$189</f>
        <v>Total</v>
      </c>
      <c r="G6" s="3" t="str">
        <f>'Data ALL'!$AW$189</f>
        <v>Lower-middle-income</v>
      </c>
      <c r="H6" s="3" t="s">
        <v>13</v>
      </c>
      <c r="I6" s="3" t="s">
        <v>54</v>
      </c>
      <c r="J6" s="3" t="str">
        <f>'Data ALL'!$B$189</f>
        <v>Sri Lanka</v>
      </c>
      <c r="K6" s="3" t="s">
        <v>13</v>
      </c>
      <c r="L6" s="2">
        <f>'Data ALL'!$T$189/'Data ALL'!$AC$189*100</f>
        <v>55.945898419509618</v>
      </c>
      <c r="M6" s="2">
        <f>'Data ALL'!$U$189/'Data ALL'!$AC$189*100</f>
        <v>7.8622581278441519</v>
      </c>
      <c r="N6" s="2">
        <f>'Data ALL'!$V$189/'Data ALL'!$AC$189*100</f>
        <v>7.3978896401446601</v>
      </c>
      <c r="O6" s="2">
        <f t="shared" si="0"/>
        <v>71.20604618749843</v>
      </c>
      <c r="P6" s="2">
        <f>O7-O6</f>
        <v>-12.243393966654999</v>
      </c>
      <c r="Q6" s="2">
        <v>-10.427867701681507</v>
      </c>
    </row>
    <row r="7" spans="1:17" x14ac:dyDescent="0.2">
      <c r="A7" s="3">
        <v>2</v>
      </c>
      <c r="B7" s="3">
        <v>1</v>
      </c>
      <c r="C7" s="3">
        <v>2</v>
      </c>
      <c r="E7" s="103" t="str">
        <f>'Data ALL'!$AZ$189</f>
        <v>13e</v>
      </c>
      <c r="F7" s="103" t="str">
        <f>'Data ALL'!$C$189</f>
        <v>Total</v>
      </c>
      <c r="G7" s="103" t="str">
        <f>'Data ALL'!$AW$189</f>
        <v>Lower-middle-income</v>
      </c>
      <c r="H7" s="103" t="s">
        <v>14</v>
      </c>
      <c r="I7" s="103" t="s">
        <v>54</v>
      </c>
      <c r="J7" s="103" t="str">
        <f>'Data ALL'!$B$189</f>
        <v>Sri Lanka</v>
      </c>
      <c r="K7" s="103" t="s">
        <v>14</v>
      </c>
      <c r="L7" s="104">
        <f>'Data ALL'!$AI$189/'Data ALL'!$AR$189*100</f>
        <v>43.638107900954878</v>
      </c>
      <c r="M7" s="104">
        <f>'Data ALL'!$AJ$189/'Data ALL'!$AR$189*100</f>
        <v>8.7908280655253535</v>
      </c>
      <c r="N7" s="104">
        <f>'Data ALL'!$AK$189/'Data ALL'!$AR$189*100</f>
        <v>6.5337162543632017</v>
      </c>
      <c r="O7" s="104">
        <f t="shared" si="0"/>
        <v>58.962652220843431</v>
      </c>
      <c r="P7" s="104">
        <f>O7-O6</f>
        <v>-12.243393966654999</v>
      </c>
      <c r="Q7" s="104">
        <v>-10.427867701681507</v>
      </c>
    </row>
    <row r="8" spans="1:17" x14ac:dyDescent="0.2">
      <c r="A8" s="3">
        <v>1</v>
      </c>
      <c r="B8" s="3">
        <v>1</v>
      </c>
      <c r="C8" s="3">
        <v>2</v>
      </c>
      <c r="E8" s="3" t="str">
        <f>'Data ALL'!$AZ$135</f>
        <v>13e</v>
      </c>
      <c r="F8" s="3" t="str">
        <f>'Data ALL'!$C$135</f>
        <v>Total</v>
      </c>
      <c r="G8" s="3" t="str">
        <f>'Data ALL'!$AW$135</f>
        <v>Upper-middle-income</v>
      </c>
      <c r="H8" s="3" t="s">
        <v>13</v>
      </c>
      <c r="I8" s="3" t="s">
        <v>54</v>
      </c>
      <c r="J8" s="3" t="str">
        <f>'Data ALL'!$B$135</f>
        <v>Mongolia</v>
      </c>
      <c r="K8" s="3" t="s">
        <v>13</v>
      </c>
      <c r="L8" s="2">
        <f>'Data ALL'!$T$135/'Data ALL'!$AC$135*100</f>
        <v>35.47878175870607</v>
      </c>
      <c r="M8" s="2">
        <f>'Data ALL'!$U$135/'Data ALL'!$AC$135*100</f>
        <v>7.0113382317393249</v>
      </c>
      <c r="N8" s="2">
        <f>'Data ALL'!$V$135/'Data ALL'!$AC$135*100</f>
        <v>0.82115287517932778</v>
      </c>
      <c r="O8" s="2">
        <f t="shared" si="0"/>
        <v>43.311272865624723</v>
      </c>
      <c r="P8" s="2">
        <f>O9-O8</f>
        <v>-8.5507085469545672</v>
      </c>
      <c r="Q8" s="2">
        <v>-8.2772847858705632</v>
      </c>
    </row>
    <row r="9" spans="1:17" x14ac:dyDescent="0.2">
      <c r="A9" s="3">
        <v>2</v>
      </c>
      <c r="B9" s="3">
        <v>1</v>
      </c>
      <c r="C9" s="3">
        <v>2</v>
      </c>
      <c r="E9" s="103" t="str">
        <f>'Data ALL'!$AZ$135</f>
        <v>13e</v>
      </c>
      <c r="F9" s="103" t="str">
        <f>'Data ALL'!$C$135</f>
        <v>Total</v>
      </c>
      <c r="G9" s="103" t="str">
        <f>'Data ALL'!$AW$135</f>
        <v>Upper-middle-income</v>
      </c>
      <c r="H9" s="103" t="s">
        <v>14</v>
      </c>
      <c r="I9" s="103" t="s">
        <v>54</v>
      </c>
      <c r="J9" s="103" t="str">
        <f>'Data ALL'!$B$135</f>
        <v>Mongolia</v>
      </c>
      <c r="K9" s="103" t="s">
        <v>14</v>
      </c>
      <c r="L9" s="104">
        <f>'Data ALL'!$AI$135/'Data ALL'!$AR$135*100</f>
        <v>28.508419807785202</v>
      </c>
      <c r="M9" s="104">
        <f>'Data ALL'!$AJ$135/'Data ALL'!$AR$135*100</f>
        <v>5.7311324683112082</v>
      </c>
      <c r="N9" s="104">
        <f>'Data ALL'!$AK$135/'Data ALL'!$AR$135*100</f>
        <v>0.52101204257374623</v>
      </c>
      <c r="O9" s="104">
        <f t="shared" si="0"/>
        <v>34.760564318670156</v>
      </c>
      <c r="P9" s="104">
        <f>O9-O8</f>
        <v>-8.5507085469545672</v>
      </c>
      <c r="Q9" s="104">
        <v>-8.2772847858705632</v>
      </c>
    </row>
    <row r="10" spans="1:17" x14ac:dyDescent="0.2">
      <c r="A10" s="3">
        <v>1</v>
      </c>
      <c r="B10" s="3">
        <v>1</v>
      </c>
      <c r="C10" s="3">
        <v>2</v>
      </c>
      <c r="E10" s="3" t="str">
        <f>'Data ALL'!$AZ$237</f>
        <v>13e</v>
      </c>
      <c r="F10" s="3" t="str">
        <f>'Data ALL'!$C$237</f>
        <v>Total</v>
      </c>
      <c r="G10" s="3" t="str">
        <f>'Data ALL'!$AW$237</f>
        <v>Lower-middle-income</v>
      </c>
      <c r="H10" s="3" t="s">
        <v>13</v>
      </c>
      <c r="I10" s="3" t="s">
        <v>54</v>
      </c>
      <c r="J10" s="3" t="str">
        <f>'Data ALL'!$B$237</f>
        <v>Viet Nam</v>
      </c>
      <c r="K10" s="3" t="s">
        <v>13</v>
      </c>
      <c r="L10" s="2">
        <f>'Data ALL'!$T$237/'Data ALL'!$AC$237*100</f>
        <v>57.896671231747668</v>
      </c>
      <c r="M10" s="2">
        <f>'Data ALL'!$U$237/'Data ALL'!$AC$237*100</f>
        <v>6.7830669032280726</v>
      </c>
      <c r="N10" s="2">
        <f>'Data ALL'!$V$237/'Data ALL'!$AC$237*100</f>
        <v>5.5078749396364008</v>
      </c>
      <c r="O10" s="2">
        <f t="shared" si="0"/>
        <v>70.187613074612131</v>
      </c>
      <c r="P10" s="2">
        <f>O11-O10</f>
        <v>-5.2649616068496385</v>
      </c>
      <c r="Q10" s="2">
        <v>-4.6639242970773438</v>
      </c>
    </row>
    <row r="11" spans="1:17" x14ac:dyDescent="0.2">
      <c r="A11" s="3">
        <v>2</v>
      </c>
      <c r="B11" s="3">
        <v>1</v>
      </c>
      <c r="C11" s="3">
        <v>2</v>
      </c>
      <c r="E11" s="103" t="str">
        <f>'Data ALL'!$AZ$237</f>
        <v>13e</v>
      </c>
      <c r="F11" s="103" t="str">
        <f>'Data ALL'!$C$237</f>
        <v>Total</v>
      </c>
      <c r="G11" s="103" t="str">
        <f>'Data ALL'!$AW$237</f>
        <v>Lower-middle-income</v>
      </c>
      <c r="H11" s="103" t="s">
        <v>14</v>
      </c>
      <c r="I11" s="103" t="s">
        <v>54</v>
      </c>
      <c r="J11" s="103" t="str">
        <f>'Data ALL'!$B$237</f>
        <v>Viet Nam</v>
      </c>
      <c r="K11" s="103" t="s">
        <v>14</v>
      </c>
      <c r="L11" s="104">
        <f>'Data ALL'!$AI$237/'Data ALL'!$AR$237*100</f>
        <v>48.52969683695256</v>
      </c>
      <c r="M11" s="104">
        <f>'Data ALL'!$AJ$237/'Data ALL'!$AR$237*100</f>
        <v>5.6094636294745319</v>
      </c>
      <c r="N11" s="104">
        <f>'Data ALL'!$AK$237/'Data ALL'!$AR$237*100</f>
        <v>10.783491001335404</v>
      </c>
      <c r="O11" s="104">
        <f t="shared" si="0"/>
        <v>64.922651467762492</v>
      </c>
      <c r="P11" s="104">
        <f>O11-O10</f>
        <v>-5.2649616068496385</v>
      </c>
      <c r="Q11" s="104">
        <v>-4.6639242970773438</v>
      </c>
    </row>
    <row r="12" spans="1:17" x14ac:dyDescent="0.2">
      <c r="A12" s="3">
        <v>1</v>
      </c>
      <c r="B12" s="3">
        <v>1</v>
      </c>
      <c r="C12" s="3">
        <v>2</v>
      </c>
      <c r="E12" s="3" t="str">
        <f>'Data ALL'!$AZ$87</f>
        <v>13e</v>
      </c>
      <c r="F12" s="3" t="str">
        <f>'Data ALL'!$C$87</f>
        <v>Total</v>
      </c>
      <c r="G12" s="3" t="str">
        <f>'Data ALL'!$AW$87</f>
        <v>Lower-middle-income</v>
      </c>
      <c r="H12" s="3" t="s">
        <v>13</v>
      </c>
      <c r="I12" s="3" t="s">
        <v>54</v>
      </c>
      <c r="J12" s="3" t="str">
        <f>'Data ALL'!$B$87</f>
        <v>Kiribati</v>
      </c>
      <c r="K12" s="3" t="s">
        <v>13</v>
      </c>
      <c r="L12" s="2">
        <f>'Data ALL'!$T$87/'Data ALL'!$AC$87*100</f>
        <v>10.638722554890219</v>
      </c>
      <c r="M12" s="2">
        <f>'Data ALL'!$U$87/'Data ALL'!$AC$87*100</f>
        <v>22.60146373918829</v>
      </c>
      <c r="N12" s="2">
        <f>'Data ALL'!$V$87/'Data ALL'!$AC$87*100</f>
        <v>16.007984031936129</v>
      </c>
      <c r="O12" s="2">
        <f t="shared" si="0"/>
        <v>49.248170326014645</v>
      </c>
      <c r="P12" s="2">
        <f>O13-O12</f>
        <v>-4.4111340139856736</v>
      </c>
      <c r="Q12" s="2">
        <v>-4.4111340139856736</v>
      </c>
    </row>
    <row r="13" spans="1:17" x14ac:dyDescent="0.2">
      <c r="A13" s="3">
        <v>2</v>
      </c>
      <c r="B13" s="3">
        <v>1</v>
      </c>
      <c r="C13" s="3">
        <v>2</v>
      </c>
      <c r="E13" s="103" t="str">
        <f>'Data ALL'!$AZ$87</f>
        <v>13e</v>
      </c>
      <c r="F13" s="103" t="str">
        <f>'Data ALL'!$C$87</f>
        <v>Total</v>
      </c>
      <c r="G13" s="103" t="str">
        <f>'Data ALL'!$AW$87</f>
        <v>Lower-middle-income</v>
      </c>
      <c r="H13" s="103" t="s">
        <v>14</v>
      </c>
      <c r="I13" s="103" t="s">
        <v>54</v>
      </c>
      <c r="J13" s="103" t="str">
        <f>'Data ALL'!$B$87</f>
        <v>Kiribati</v>
      </c>
      <c r="K13" s="103" t="s">
        <v>14</v>
      </c>
      <c r="L13" s="104">
        <f>'Data ALL'!$AI$87/'Data ALL'!$AR$87*100</f>
        <v>13.732015268669864</v>
      </c>
      <c r="M13" s="104">
        <f>'Data ALL'!$AJ$87/'Data ALL'!$AR$87*100</f>
        <v>12.117059802290301</v>
      </c>
      <c r="N13" s="104">
        <f>'Data ALL'!$AK$87/'Data ALL'!$AR$87*100</f>
        <v>18.987961241068806</v>
      </c>
      <c r="O13" s="104">
        <f t="shared" si="0"/>
        <v>44.837036312028971</v>
      </c>
      <c r="P13" s="104">
        <f>O13-O12</f>
        <v>-4.4111340139856736</v>
      </c>
      <c r="Q13" s="104">
        <v>-4.4111340139856736</v>
      </c>
    </row>
    <row r="14" spans="1:17" x14ac:dyDescent="0.2">
      <c r="A14" s="3">
        <v>1</v>
      </c>
      <c r="B14" s="3">
        <v>1</v>
      </c>
      <c r="C14" s="3">
        <v>2</v>
      </c>
      <c r="E14" s="3" t="str">
        <f>'Data ALL'!$AZ$45</f>
        <v>13e</v>
      </c>
      <c r="F14" s="3" t="str">
        <f>'Data ALL'!$C$45</f>
        <v>Total</v>
      </c>
      <c r="G14" s="3" t="str">
        <f>'Data ALL'!$AW$45</f>
        <v>Lower-middle-income</v>
      </c>
      <c r="H14" s="3" t="s">
        <v>13</v>
      </c>
      <c r="I14" s="3" t="s">
        <v>54</v>
      </c>
      <c r="J14" s="3" t="str">
        <f>'Data ALL'!$B$45</f>
        <v xml:space="preserve"> Cambodia</v>
      </c>
      <c r="K14" s="3" t="s">
        <v>13</v>
      </c>
      <c r="L14" s="2">
        <f>'Data ALL'!$T$45/'Data ALL'!$AC$45*100</f>
        <v>70.688675113871781</v>
      </c>
      <c r="M14" s="2">
        <f>'Data ALL'!$U$45/'Data ALL'!$AC$45*100</f>
        <v>10.59812033354404</v>
      </c>
      <c r="N14" s="2">
        <f>'Data ALL'!$V$45/'Data ALL'!$AC$45*100</f>
        <v>8.5240427381609329</v>
      </c>
      <c r="O14" s="2">
        <f t="shared" si="0"/>
        <v>89.810838185576756</v>
      </c>
      <c r="P14" s="2">
        <f>O15-O14</f>
        <v>-0.83192967925204186</v>
      </c>
      <c r="Q14" s="2">
        <v>-0.83192967925204186</v>
      </c>
    </row>
    <row r="15" spans="1:17" x14ac:dyDescent="0.2">
      <c r="A15" s="3">
        <v>2</v>
      </c>
      <c r="B15" s="3">
        <v>1</v>
      </c>
      <c r="C15" s="3">
        <v>2</v>
      </c>
      <c r="E15" s="103" t="str">
        <f>'Data ALL'!$AZ$45</f>
        <v>13e</v>
      </c>
      <c r="F15" s="103" t="str">
        <f>'Data ALL'!$C$45</f>
        <v>Total</v>
      </c>
      <c r="G15" s="103" t="str">
        <f>'Data ALL'!$AW$45</f>
        <v>Lower-middle-income</v>
      </c>
      <c r="H15" s="103" t="s">
        <v>14</v>
      </c>
      <c r="I15" s="103" t="s">
        <v>54</v>
      </c>
      <c r="J15" s="103" t="str">
        <f>'Data ALL'!$B$45</f>
        <v xml:space="preserve"> Cambodia</v>
      </c>
      <c r="K15" s="103" t="s">
        <v>14</v>
      </c>
      <c r="L15" s="104">
        <f>'Data ALL'!$AI$45/'Data ALL'!$AR$45*100</f>
        <v>66.792638213402071</v>
      </c>
      <c r="M15" s="104">
        <f>'Data ALL'!$AJ$45/'Data ALL'!$AR$45*100</f>
        <v>9.66142187620156</v>
      </c>
      <c r="N15" s="104">
        <f>'Data ALL'!$AK$45/'Data ALL'!$AR$45*100</f>
        <v>12.524848416721088</v>
      </c>
      <c r="O15" s="104">
        <f t="shared" si="0"/>
        <v>88.978908506324714</v>
      </c>
      <c r="P15" s="104">
        <f>O15-O14</f>
        <v>-0.83192967925204186</v>
      </c>
      <c r="Q15" s="104">
        <v>-0.83192967925204186</v>
      </c>
    </row>
    <row r="16" spans="1:17" x14ac:dyDescent="0.2">
      <c r="A16" s="3">
        <v>1</v>
      </c>
      <c r="B16" s="3">
        <v>1</v>
      </c>
      <c r="C16" s="3">
        <v>2</v>
      </c>
      <c r="E16" s="3" t="str">
        <f>'Data ALL'!$AZ$99</f>
        <v>13e</v>
      </c>
      <c r="F16" s="3" t="str">
        <f>'Data ALL'!$C$99</f>
        <v>Total</v>
      </c>
      <c r="G16" s="3" t="str">
        <f>'Data ALL'!$AW$99</f>
        <v>Lower-middle-income</v>
      </c>
      <c r="H16" s="3" t="s">
        <v>13</v>
      </c>
      <c r="I16" s="3" t="s">
        <v>54</v>
      </c>
      <c r="J16" s="3" t="str">
        <f>'Data ALL'!$B$99</f>
        <v>Lao PDR</v>
      </c>
      <c r="K16" s="3" t="s">
        <v>13</v>
      </c>
      <c r="L16" s="2">
        <f>'Data ALL'!$T$99/'Data ALL'!$AC$99*100</f>
        <v>18.177811829838962</v>
      </c>
      <c r="M16" s="2">
        <f>'Data ALL'!$U$99/'Data ALL'!$AC$99*100</f>
        <v>7.871141224006557</v>
      </c>
      <c r="N16" s="2">
        <f>'Data ALL'!$V$99/'Data ALL'!$AC$99*100</f>
        <v>63.337580132624652</v>
      </c>
      <c r="O16" s="2">
        <f t="shared" si="0"/>
        <v>89.386533186470174</v>
      </c>
      <c r="P16" s="2">
        <f>O17-O16</f>
        <v>2.2118311327092641</v>
      </c>
      <c r="Q16" s="2">
        <v>2.2118311327092641</v>
      </c>
    </row>
    <row r="17" spans="1:17" x14ac:dyDescent="0.2">
      <c r="A17" s="3">
        <v>2</v>
      </c>
      <c r="B17" s="3">
        <v>1</v>
      </c>
      <c r="C17" s="3">
        <v>2</v>
      </c>
      <c r="E17" s="103" t="str">
        <f>'Data ALL'!$AZ$99</f>
        <v>13e</v>
      </c>
      <c r="F17" s="103" t="str">
        <f>'Data ALL'!$C$99</f>
        <v>Total</v>
      </c>
      <c r="G17" s="103" t="str">
        <f>'Data ALL'!$AW$99</f>
        <v>Lower-middle-income</v>
      </c>
      <c r="H17" s="103" t="s">
        <v>14</v>
      </c>
      <c r="I17" s="103" t="s">
        <v>54</v>
      </c>
      <c r="J17" s="103" t="str">
        <f>'Data ALL'!$B$99</f>
        <v>Lao PDR</v>
      </c>
      <c r="K17" s="103" t="s">
        <v>14</v>
      </c>
      <c r="L17" s="104">
        <f>'Data ALL'!$AI$99/'Data ALL'!$AR$99*100</f>
        <v>17.616106045130202</v>
      </c>
      <c r="M17" s="104">
        <f>'Data ALL'!$AJ$99/'Data ALL'!$AR$99*100</f>
        <v>7.0421041215009073</v>
      </c>
      <c r="N17" s="104">
        <f>'Data ALL'!$AK$99/'Data ALL'!$AR$99*100</f>
        <v>66.940154152548331</v>
      </c>
      <c r="O17" s="104">
        <f t="shared" si="0"/>
        <v>91.598364319179439</v>
      </c>
      <c r="P17" s="104">
        <f>O17-O16</f>
        <v>2.2118311327092641</v>
      </c>
      <c r="Q17" s="104">
        <v>2.2118311327092641</v>
      </c>
    </row>
    <row r="18" spans="1:17" x14ac:dyDescent="0.2">
      <c r="A18" s="3">
        <v>1</v>
      </c>
      <c r="B18" s="3">
        <v>1</v>
      </c>
      <c r="C18" s="3">
        <v>2</v>
      </c>
      <c r="E18" s="3" t="str">
        <f>'Data ALL'!$AZ$249</f>
        <v>13e</v>
      </c>
      <c r="F18" s="3" t="str">
        <f>'Data ALL'!$C$249</f>
        <v>Total</v>
      </c>
      <c r="G18" s="3" t="str">
        <f>'Data ALL'!$AW$249</f>
        <v>Lower-middle-income</v>
      </c>
      <c r="H18" s="3" t="s">
        <v>13</v>
      </c>
      <c r="I18" s="3" t="s">
        <v>54</v>
      </c>
      <c r="J18" s="3" t="str">
        <f>'Data ALL'!$B$249</f>
        <v>Vanuatu</v>
      </c>
      <c r="K18" s="3" t="s">
        <v>13</v>
      </c>
      <c r="L18" s="2">
        <f>'Data ALL'!$T$249/'Data ALL'!$AC$249*100</f>
        <v>45.878245299910475</v>
      </c>
      <c r="M18" s="2">
        <f>'Data ALL'!$U$249/'Data ALL'!$AC$249*100</f>
        <v>3.6060877350044764</v>
      </c>
      <c r="N18" s="2">
        <f>'Data ALL'!$V$249/'Data ALL'!$AC$249*100</f>
        <v>21.738585496866609</v>
      </c>
      <c r="O18" s="2">
        <f t="shared" si="0"/>
        <v>71.222918531781559</v>
      </c>
      <c r="P18" s="2">
        <f>O19-O18</f>
        <v>2.6159792126121744</v>
      </c>
      <c r="Q18" s="2">
        <v>2.6159792126121744</v>
      </c>
    </row>
    <row r="19" spans="1:17" x14ac:dyDescent="0.2">
      <c r="A19" s="3">
        <v>2</v>
      </c>
      <c r="B19" s="3">
        <v>1</v>
      </c>
      <c r="C19" s="3">
        <v>2</v>
      </c>
      <c r="E19" s="103" t="str">
        <f>'Data ALL'!$AZ$249</f>
        <v>13e</v>
      </c>
      <c r="F19" s="103" t="str">
        <f>'Data ALL'!$C$249</f>
        <v>Total</v>
      </c>
      <c r="G19" s="103" t="str">
        <f>'Data ALL'!$AW$249</f>
        <v>Lower-middle-income</v>
      </c>
      <c r="H19" s="103" t="s">
        <v>14</v>
      </c>
      <c r="I19" s="103" t="s">
        <v>54</v>
      </c>
      <c r="J19" s="103" t="str">
        <f>'Data ALL'!$B$249</f>
        <v>Vanuatu</v>
      </c>
      <c r="K19" s="103" t="s">
        <v>14</v>
      </c>
      <c r="L19" s="104">
        <f>'Data ALL'!$AI$249/'Data ALL'!$AR$249*100</f>
        <v>49.680110050876699</v>
      </c>
      <c r="M19" s="104">
        <f>'Data ALL'!$AJ$249/'Data ALL'!$AR$249*100</f>
        <v>2.4979802170447845</v>
      </c>
      <c r="N19" s="104">
        <f>'Data ALL'!$AK$249/'Data ALL'!$AR$249*100</f>
        <v>21.660807476472257</v>
      </c>
      <c r="O19" s="104">
        <f t="shared" si="0"/>
        <v>73.838897744393734</v>
      </c>
      <c r="P19" s="104">
        <f>O19-O18</f>
        <v>2.6159792126121744</v>
      </c>
      <c r="Q19" s="104">
        <v>2.6159792126121744</v>
      </c>
    </row>
    <row r="20" spans="1:17" x14ac:dyDescent="0.2">
      <c r="A20" s="3">
        <v>1</v>
      </c>
      <c r="B20" s="3">
        <v>1</v>
      </c>
      <c r="C20" s="3">
        <v>2</v>
      </c>
      <c r="E20" s="3" t="str">
        <f>'Data ALL'!$AZ$27</f>
        <v>13e</v>
      </c>
      <c r="F20" s="3" t="str">
        <f>'Data ALL'!$C$27</f>
        <v>Total</v>
      </c>
      <c r="G20" s="3" t="str">
        <f>'Data ALL'!$AW$27</f>
        <v>Lower-middle-income</v>
      </c>
      <c r="H20" s="3" t="s">
        <v>13</v>
      </c>
      <c r="I20" s="3" t="s">
        <v>54</v>
      </c>
      <c r="J20" s="3" t="str">
        <f>'Data ALL'!$B$27</f>
        <v xml:space="preserve"> Bangladesh</v>
      </c>
      <c r="K20" s="3" t="s">
        <v>13</v>
      </c>
      <c r="L20" s="2">
        <f>'Data ALL'!$T$27/'Data ALL'!$AC$27*100</f>
        <v>57.212762794376445</v>
      </c>
      <c r="M20" s="2">
        <f>'Data ALL'!$U$27/'Data ALL'!$AC$27*100</f>
        <v>18.202719319604864</v>
      </c>
      <c r="N20" s="2">
        <f>'Data ALL'!$V$27/'Data ALL'!$AC$27*100</f>
        <v>3.0613930659359174</v>
      </c>
      <c r="O20" s="2">
        <f t="shared" si="0"/>
        <v>78.476875179917229</v>
      </c>
      <c r="P20" s="2">
        <f>O21-O20</f>
        <v>15.476225456746718</v>
      </c>
      <c r="Q20" s="2">
        <v>2.6964941459261951</v>
      </c>
    </row>
    <row r="21" spans="1:17" x14ac:dyDescent="0.2">
      <c r="A21" s="3">
        <v>2</v>
      </c>
      <c r="B21" s="3">
        <v>1</v>
      </c>
      <c r="C21" s="3">
        <v>2</v>
      </c>
      <c r="E21" s="103" t="str">
        <f>'Data ALL'!$AZ$27</f>
        <v>13e</v>
      </c>
      <c r="F21" s="103" t="str">
        <f>'Data ALL'!$C$27</f>
        <v>Total</v>
      </c>
      <c r="G21" s="103" t="str">
        <f>'Data ALL'!$AW$27</f>
        <v>Lower-middle-income</v>
      </c>
      <c r="H21" s="103" t="s">
        <v>14</v>
      </c>
      <c r="I21" s="103" t="s">
        <v>54</v>
      </c>
      <c r="J21" s="103" t="str">
        <f>'Data ALL'!$B$27</f>
        <v xml:space="preserve"> Bangladesh</v>
      </c>
      <c r="K21" s="103" t="s">
        <v>14</v>
      </c>
      <c r="L21" s="104">
        <f>'Data ALL'!$AI$27/'Data ALL'!$AR$27*100</f>
        <v>53.822090108486023</v>
      </c>
      <c r="M21" s="104">
        <f>'Data ALL'!$AJ$27/'Data ALL'!$AR$27*100</f>
        <v>16.055399636740329</v>
      </c>
      <c r="N21" s="104">
        <f>'Data ALL'!$AK$27/'Data ALL'!$AR$27*100</f>
        <v>24.075610891437591</v>
      </c>
      <c r="O21" s="104">
        <f t="shared" si="0"/>
        <v>93.953100636663947</v>
      </c>
      <c r="P21" s="104">
        <f>O21-O20</f>
        <v>15.476225456746718</v>
      </c>
      <c r="Q21" s="104">
        <v>2.6964941459261951</v>
      </c>
    </row>
    <row r="22" spans="1:17" x14ac:dyDescent="0.2">
      <c r="A22" s="3">
        <v>1</v>
      </c>
      <c r="B22" s="3">
        <v>1</v>
      </c>
      <c r="C22" s="3">
        <v>2</v>
      </c>
      <c r="E22" s="3" t="str">
        <f>'Data ALL'!$AZ$75</f>
        <v>13e</v>
      </c>
      <c r="F22" s="3" t="str">
        <f>'Data ALL'!$C$75</f>
        <v>Total</v>
      </c>
      <c r="G22" s="3" t="str">
        <f>'Data ALL'!$AW$75</f>
        <v>Lower-middle-income</v>
      </c>
      <c r="H22" s="3" t="s">
        <v>13</v>
      </c>
      <c r="I22" s="3" t="s">
        <v>54</v>
      </c>
      <c r="J22" s="3" t="str">
        <f>'Data ALL'!$B$75</f>
        <v xml:space="preserve"> India</v>
      </c>
      <c r="K22" s="3" t="s">
        <v>13</v>
      </c>
      <c r="L22" s="2">
        <f>'Data ALL'!$T$75/'Data ALL'!$AC$75*100</f>
        <v>77.714948253913732</v>
      </c>
      <c r="M22" s="2">
        <f>'Data ALL'!$U$75/'Data ALL'!$AC$75*100</f>
        <v>7.2062297694583322</v>
      </c>
      <c r="N22" s="2">
        <f>'Data ALL'!$V$75/'Data ALL'!$AC$75*100</f>
        <v>2.3057089971215463</v>
      </c>
      <c r="O22" s="2">
        <f t="shared" si="0"/>
        <v>87.226887020493606</v>
      </c>
      <c r="P22" s="2">
        <f>O23-O22</f>
        <v>4.8664634428674134</v>
      </c>
      <c r="Q22" s="2">
        <v>4.1743249559529971</v>
      </c>
    </row>
    <row r="23" spans="1:17" x14ac:dyDescent="0.2">
      <c r="A23" s="3">
        <v>2</v>
      </c>
      <c r="B23" s="3">
        <v>1</v>
      </c>
      <c r="C23" s="3">
        <v>2</v>
      </c>
      <c r="E23" s="103" t="str">
        <f>'Data ALL'!$AZ$75</f>
        <v>13e</v>
      </c>
      <c r="F23" s="103" t="str">
        <f>'Data ALL'!$C$75</f>
        <v>Total</v>
      </c>
      <c r="G23" s="103" t="str">
        <f>'Data ALL'!$AW$75</f>
        <v>Lower-middle-income</v>
      </c>
      <c r="H23" s="103" t="s">
        <v>14</v>
      </c>
      <c r="I23" s="103" t="s">
        <v>54</v>
      </c>
      <c r="J23" s="103" t="str">
        <f>'Data ALL'!$B$75</f>
        <v xml:space="preserve"> India</v>
      </c>
      <c r="K23" s="103" t="s">
        <v>14</v>
      </c>
      <c r="L23" s="104">
        <f>'Data ALL'!$AI$75/'Data ALL'!$AR$75*100</f>
        <v>77.1396101854329</v>
      </c>
      <c r="M23" s="104">
        <f>'Data ALL'!$AJ$75/'Data ALL'!$AR$75*100</f>
        <v>7.1650384044404118</v>
      </c>
      <c r="N23" s="104">
        <f>'Data ALL'!$AK$75/'Data ALL'!$AR$75*100</f>
        <v>7.788701873487704</v>
      </c>
      <c r="O23" s="104">
        <f t="shared" si="0"/>
        <v>92.09335046336102</v>
      </c>
      <c r="P23" s="104">
        <f>O23-O22</f>
        <v>4.8664634428674134</v>
      </c>
      <c r="Q23" s="104">
        <v>4.1743249559529971</v>
      </c>
    </row>
    <row r="24" spans="1:17" x14ac:dyDescent="0.2">
      <c r="A24" s="3">
        <v>1</v>
      </c>
      <c r="B24" s="3">
        <v>1</v>
      </c>
      <c r="C24" s="3">
        <v>2</v>
      </c>
      <c r="E24" s="3" t="str">
        <f>'Data ALL'!$AZ$201</f>
        <v>13e</v>
      </c>
      <c r="F24" s="3" t="str">
        <f>'Data ALL'!$C$201</f>
        <v>Total</v>
      </c>
      <c r="G24" s="3" t="str">
        <f>'Data ALL'!$AW$201</f>
        <v>Lower-middle-income</v>
      </c>
      <c r="H24" s="3" t="s">
        <v>13</v>
      </c>
      <c r="I24" s="3" t="s">
        <v>54</v>
      </c>
      <c r="J24" s="3" t="str">
        <f>'Data ALL'!$B$201</f>
        <v>Timor Leste</v>
      </c>
      <c r="K24" s="3" t="s">
        <v>13</v>
      </c>
      <c r="L24" s="2">
        <f>'Data ALL'!$T$201/'Data ALL'!$AC$201*100</f>
        <v>28.803823662267586</v>
      </c>
      <c r="M24" s="2">
        <f>'Data ALL'!$U$201/'Data ALL'!$AC$201*100</f>
        <v>22.180781580007569</v>
      </c>
      <c r="N24" s="2">
        <f>'Data ALL'!$V$201/'Data ALL'!$AC$201*100</f>
        <v>27.60740315708513</v>
      </c>
      <c r="O24" s="2">
        <f t="shared" si="0"/>
        <v>78.592008399360282</v>
      </c>
      <c r="P24" s="2">
        <f>O25-O24</f>
        <v>4.9687624910600334</v>
      </c>
      <c r="Q24" s="2">
        <v>4.9687624910600334</v>
      </c>
    </row>
    <row r="25" spans="1:17" x14ac:dyDescent="0.2">
      <c r="A25" s="3">
        <v>2</v>
      </c>
      <c r="B25" s="3">
        <v>1</v>
      </c>
      <c r="C25" s="3">
        <v>2</v>
      </c>
      <c r="E25" s="103" t="str">
        <f>'Data ALL'!$AZ$201</f>
        <v>13e</v>
      </c>
      <c r="F25" s="103" t="str">
        <f>'Data ALL'!$C$201</f>
        <v>Total</v>
      </c>
      <c r="G25" s="103" t="str">
        <f>'Data ALL'!$AW$201</f>
        <v>Lower-middle-income</v>
      </c>
      <c r="H25" s="103" t="s">
        <v>14</v>
      </c>
      <c r="I25" s="103" t="s">
        <v>54</v>
      </c>
      <c r="J25" s="103" t="str">
        <f>'Data ALL'!$B$201</f>
        <v>Timor Leste</v>
      </c>
      <c r="K25" s="103" t="s">
        <v>14</v>
      </c>
      <c r="L25" s="104">
        <f>'Data ALL'!$AI$201/'Data ALL'!$AR$201*100</f>
        <v>37.41749888481251</v>
      </c>
      <c r="M25" s="104">
        <f>'Data ALL'!$AJ$201/'Data ALL'!$AR$201*100</f>
        <v>11.711744517374166</v>
      </c>
      <c r="N25" s="104">
        <f>'Data ALL'!$AK$201/'Data ALL'!$AR$201*100</f>
        <v>34.431527488233634</v>
      </c>
      <c r="O25" s="104">
        <f t="shared" si="0"/>
        <v>83.560770890420315</v>
      </c>
      <c r="P25" s="104">
        <f>O25-O24</f>
        <v>4.9687624910600334</v>
      </c>
      <c r="Q25" s="104">
        <v>4.9687624910600334</v>
      </c>
    </row>
    <row r="26" spans="1:17" x14ac:dyDescent="0.2">
      <c r="A26" s="3">
        <v>1</v>
      </c>
      <c r="B26" s="3">
        <v>1</v>
      </c>
      <c r="C26" s="3">
        <v>2</v>
      </c>
      <c r="E26" s="3" t="str">
        <f>'Data ALL'!$AZ$147</f>
        <v>13e</v>
      </c>
      <c r="F26" s="3" t="str">
        <f>'Data ALL'!$C$147</f>
        <v>Total</v>
      </c>
      <c r="G26" s="3" t="str">
        <f>'Data ALL'!$AW$147</f>
        <v>Lower-middle-income</v>
      </c>
      <c r="H26" s="3" t="s">
        <v>13</v>
      </c>
      <c r="I26" s="3" t="s">
        <v>54</v>
      </c>
      <c r="J26" s="3" t="str">
        <f>'Data ALL'!$B$147</f>
        <v>Myanmar</v>
      </c>
      <c r="K26" s="3" t="s">
        <v>13</v>
      </c>
      <c r="L26" s="2">
        <f>'Data ALL'!$T$147/'Data ALL'!$AC$147*100</f>
        <v>66.250291248139007</v>
      </c>
      <c r="M26" s="2">
        <f>'Data ALL'!$U$147/'Data ALL'!$AC$147*100</f>
        <v>10.231679378824904</v>
      </c>
      <c r="N26" s="2">
        <f>'Data ALL'!$V$147/'Data ALL'!$AC$147*100</f>
        <v>2.1065014044230743</v>
      </c>
      <c r="O26" s="2">
        <f t="shared" si="0"/>
        <v>78.588472031386985</v>
      </c>
      <c r="P26" s="2">
        <f>O27-O26</f>
        <v>5.7800076530539428</v>
      </c>
      <c r="Q26" s="2">
        <v>5.7800076530539428</v>
      </c>
    </row>
    <row r="27" spans="1:17" x14ac:dyDescent="0.2">
      <c r="A27" s="3">
        <v>2</v>
      </c>
      <c r="B27" s="3">
        <v>1</v>
      </c>
      <c r="C27" s="3">
        <v>2</v>
      </c>
      <c r="E27" s="103" t="str">
        <f>'Data ALL'!$AZ$147</f>
        <v>13e</v>
      </c>
      <c r="F27" s="103" t="str">
        <f>'Data ALL'!$C$147</f>
        <v>Total</v>
      </c>
      <c r="G27" s="103" t="str">
        <f>'Data ALL'!$AW$147</f>
        <v>Lower-middle-income</v>
      </c>
      <c r="H27" s="103" t="s">
        <v>14</v>
      </c>
      <c r="I27" s="103" t="s">
        <v>54</v>
      </c>
      <c r="J27" s="103" t="str">
        <f>'Data ALL'!$B$147</f>
        <v>Myanmar</v>
      </c>
      <c r="K27" s="103" t="s">
        <v>14</v>
      </c>
      <c r="L27" s="104">
        <f>'Data ALL'!$AI$147/'Data ALL'!$AR$147*100</f>
        <v>63.130438760566975</v>
      </c>
      <c r="M27" s="104">
        <f>'Data ALL'!$AJ$147/'Data ALL'!$AR$147*100</f>
        <v>17.403935317046916</v>
      </c>
      <c r="N27" s="104">
        <f>'Data ALL'!$AK$147/'Data ALL'!$AR$147*100</f>
        <v>3.8341056068270443</v>
      </c>
      <c r="O27" s="104">
        <f t="shared" si="0"/>
        <v>84.368479684440928</v>
      </c>
      <c r="P27" s="104">
        <f>O27-O26</f>
        <v>5.7800076530539428</v>
      </c>
      <c r="Q27" s="104">
        <v>5.7800076530539428</v>
      </c>
    </row>
    <row r="28" spans="1:17" x14ac:dyDescent="0.2">
      <c r="A28" s="3">
        <v>1</v>
      </c>
      <c r="B28" s="3">
        <v>1</v>
      </c>
      <c r="C28" s="3">
        <v>2</v>
      </c>
      <c r="E28" s="3" t="str">
        <f>'Data ALL'!$AZ$159</f>
        <v>13e</v>
      </c>
      <c r="F28" s="3" t="str">
        <f>'Data ALL'!$C$159</f>
        <v>Total</v>
      </c>
      <c r="G28" s="3" t="str">
        <f>'Data ALL'!$AW$159</f>
        <v>Lower-middle-income</v>
      </c>
      <c r="H28" s="3" t="s">
        <v>13</v>
      </c>
      <c r="I28" s="3" t="s">
        <v>54</v>
      </c>
      <c r="J28" s="3" t="str">
        <f>'Data ALL'!$B$159</f>
        <v>Nepal</v>
      </c>
      <c r="K28" s="3" t="s">
        <v>13</v>
      </c>
      <c r="L28" s="2">
        <f>'Data ALL'!$T$159/'Data ALL'!$AC$159*100</f>
        <v>53.280341394225061</v>
      </c>
      <c r="M28" s="2">
        <f>'Data ALL'!$U$159/'Data ALL'!$AC$159*100</f>
        <v>21.466774400340725</v>
      </c>
      <c r="N28" s="2">
        <f>'Data ALL'!$V$159/'Data ALL'!$AC$159*100</f>
        <v>3.2214501016794976</v>
      </c>
      <c r="O28" s="2">
        <f t="shared" si="0"/>
        <v>77.968565896245281</v>
      </c>
      <c r="P28" s="2">
        <f>O29-O28</f>
        <v>9.3702819796792767</v>
      </c>
      <c r="Q28" s="2">
        <v>9.3702819796792767</v>
      </c>
    </row>
    <row r="29" spans="1:17" x14ac:dyDescent="0.2">
      <c r="A29" s="3">
        <v>2</v>
      </c>
      <c r="B29" s="3">
        <v>1</v>
      </c>
      <c r="C29" s="3">
        <v>2</v>
      </c>
      <c r="E29" s="103" t="str">
        <f>'Data ALL'!$AZ$159</f>
        <v>13e</v>
      </c>
      <c r="F29" s="103" t="str">
        <f>'Data ALL'!$C$159</f>
        <v>Total</v>
      </c>
      <c r="G29" s="103" t="str">
        <f>'Data ALL'!$AW$159</f>
        <v>Lower-middle-income</v>
      </c>
      <c r="H29" s="103" t="s">
        <v>14</v>
      </c>
      <c r="I29" s="103" t="s">
        <v>54</v>
      </c>
      <c r="J29" s="103" t="str">
        <f>'Data ALL'!$B$159</f>
        <v>Nepal</v>
      </c>
      <c r="K29" s="103" t="s">
        <v>14</v>
      </c>
      <c r="L29" s="104">
        <f>'Data ALL'!$AI$159/'Data ALL'!$AR$159*100</f>
        <v>55.381408802678322</v>
      </c>
      <c r="M29" s="104">
        <f>'Data ALL'!$AJ$159/'Data ALL'!$AR$159*100</f>
        <v>23.854873522606741</v>
      </c>
      <c r="N29" s="104">
        <f>'Data ALL'!$AK$159/'Data ALL'!$AR$159*100</f>
        <v>8.1025655506394898</v>
      </c>
      <c r="O29" s="104">
        <f t="shared" si="0"/>
        <v>87.338847875924557</v>
      </c>
      <c r="P29" s="104">
        <f>O29-O28</f>
        <v>9.3702819796792767</v>
      </c>
      <c r="Q29" s="104">
        <v>9.3702819796792767</v>
      </c>
    </row>
    <row r="30" spans="1:17" x14ac:dyDescent="0.2">
      <c r="A30" s="3">
        <v>1</v>
      </c>
      <c r="B30" s="3">
        <v>1</v>
      </c>
      <c r="C30" s="3">
        <v>2</v>
      </c>
      <c r="E30" s="3" t="str">
        <f>'Data ALL'!$AZ$183</f>
        <v>13e</v>
      </c>
      <c r="F30" s="3" t="str">
        <f>'Data ALL'!$C$183</f>
        <v>Total</v>
      </c>
      <c r="G30" s="3" t="str">
        <f>'Data ALL'!$AW$183</f>
        <v>Lower-middle-income</v>
      </c>
      <c r="H30" s="3" t="s">
        <v>13</v>
      </c>
      <c r="I30" s="3" t="s">
        <v>54</v>
      </c>
      <c r="J30" s="3" t="str">
        <f>'Data ALL'!$B$183</f>
        <v>Pakistan</v>
      </c>
      <c r="K30" s="3" t="s">
        <v>13</v>
      </c>
      <c r="L30" s="2">
        <f>'Data ALL'!$T$183/'Data ALL'!$AC$183*100</f>
        <v>67.086480885444857</v>
      </c>
      <c r="M30" s="2">
        <f>'Data ALL'!$U$183/'Data ALL'!$AC$183*100</f>
        <v>13.819830059377146</v>
      </c>
      <c r="N30" s="2">
        <f>'Data ALL'!$V$183/'Data ALL'!$AC$183*100</f>
        <v>1.2043951805535453</v>
      </c>
      <c r="O30" s="2">
        <f t="shared" si="0"/>
        <v>82.110706125375543</v>
      </c>
      <c r="P30" s="2">
        <f>O31-O30</f>
        <v>9.5956465668207755</v>
      </c>
      <c r="Q30" s="2">
        <v>9.5956465668207755</v>
      </c>
    </row>
    <row r="31" spans="1:17" x14ac:dyDescent="0.2">
      <c r="A31" s="3">
        <v>2</v>
      </c>
      <c r="B31" s="3">
        <v>1</v>
      </c>
      <c r="C31" s="3">
        <v>2</v>
      </c>
      <c r="E31" s="103" t="str">
        <f>'Data ALL'!$AZ$183</f>
        <v>13e</v>
      </c>
      <c r="F31" s="103" t="str">
        <f>'Data ALL'!$C$183</f>
        <v>Total</v>
      </c>
      <c r="G31" s="103" t="str">
        <f>'Data ALL'!$AW$183</f>
        <v>Lower-middle-income</v>
      </c>
      <c r="H31" s="103" t="s">
        <v>14</v>
      </c>
      <c r="I31" s="103" t="s">
        <v>54</v>
      </c>
      <c r="J31" s="103" t="str">
        <f>'Data ALL'!$B$183</f>
        <v>Pakistan</v>
      </c>
      <c r="K31" s="103" t="s">
        <v>14</v>
      </c>
      <c r="L31" s="104">
        <f>'Data ALL'!$AI$183/'Data ALL'!$AR$183*100</f>
        <v>79.353027965969943</v>
      </c>
      <c r="M31" s="104">
        <f>'Data ALL'!$AJ$183/'Data ALL'!$AR$183*100</f>
        <v>5.6661704288084573</v>
      </c>
      <c r="N31" s="104">
        <f>'Data ALL'!$AK$183/'Data ALL'!$AR$183*100</f>
        <v>6.6871542974179254</v>
      </c>
      <c r="O31" s="104">
        <f t="shared" si="0"/>
        <v>91.706352692196319</v>
      </c>
      <c r="P31" s="104">
        <f>O31-O30</f>
        <v>9.5956465668207755</v>
      </c>
      <c r="Q31" s="104">
        <v>9.5956465668207755</v>
      </c>
    </row>
    <row r="32" spans="1:17" x14ac:dyDescent="0.2">
      <c r="A32" s="3">
        <v>1</v>
      </c>
      <c r="B32" s="3">
        <v>1</v>
      </c>
      <c r="C32" s="3">
        <v>2</v>
      </c>
      <c r="E32" s="3" t="str">
        <f>'Data ALL'!$AZ$15</f>
        <v>13e</v>
      </c>
      <c r="F32" s="3" t="str">
        <f>'Data ALL'!$C$15</f>
        <v>Total</v>
      </c>
      <c r="G32" s="3" t="str">
        <f>'Data ALL'!$AW$15</f>
        <v>Low-income</v>
      </c>
      <c r="H32" s="3" t="s">
        <v>13</v>
      </c>
      <c r="I32" s="3" t="s">
        <v>54</v>
      </c>
      <c r="J32" s="3" t="str">
        <f>'Data ALL'!$B$15</f>
        <v>Afghanistan</v>
      </c>
      <c r="K32" s="3" t="s">
        <v>13</v>
      </c>
      <c r="L32" s="2">
        <f>'Data ALL'!$T$15/'Data ALL'!$AC$15*100</f>
        <v>63.568344990275513</v>
      </c>
      <c r="M32" s="2">
        <f>'Data ALL'!$U$15/'Data ALL'!$AC$15*100</f>
        <v>9.4649837590106767</v>
      </c>
      <c r="N32" s="2">
        <f>'Data ALL'!$V$15/'Data ALL'!$AC$15*100</f>
        <v>10.005032227214688</v>
      </c>
      <c r="O32" s="2">
        <f t="shared" si="0"/>
        <v>83.038360976500869</v>
      </c>
      <c r="P32" s="2">
        <f>O33-O32</f>
        <v>14.260540304791647</v>
      </c>
      <c r="Q32" s="2">
        <v>14.260540304791647</v>
      </c>
    </row>
    <row r="33" spans="1:17" x14ac:dyDescent="0.2">
      <c r="A33" s="3">
        <v>2</v>
      </c>
      <c r="B33" s="3">
        <v>1</v>
      </c>
      <c r="C33" s="3">
        <v>2</v>
      </c>
      <c r="E33" s="103" t="str">
        <f>'Data ALL'!$AZ$15</f>
        <v>13e</v>
      </c>
      <c r="F33" s="103" t="str">
        <f>'Data ALL'!$C$15</f>
        <v>Total</v>
      </c>
      <c r="G33" s="103" t="str">
        <f>'Data ALL'!$AW$15</f>
        <v>Low-income</v>
      </c>
      <c r="H33" s="103" t="s">
        <v>14</v>
      </c>
      <c r="I33" s="103" t="s">
        <v>54</v>
      </c>
      <c r="J33" s="103" t="str">
        <f>'Data ALL'!$B$15</f>
        <v>Afghanistan</v>
      </c>
      <c r="K33" s="103" t="s">
        <v>14</v>
      </c>
      <c r="L33" s="104">
        <f>'Data ALL'!$AI$15/'Data ALL'!$AR$15*100</f>
        <v>53.319087043592774</v>
      </c>
      <c r="M33" s="104">
        <f>'Data ALL'!$AJ$15/'Data ALL'!$AR$15*100</f>
        <v>2.6248261071813093</v>
      </c>
      <c r="N33" s="104">
        <f>'Data ALL'!$AK$15/'Data ALL'!$AR$15*100</f>
        <v>41.354988130518436</v>
      </c>
      <c r="O33" s="104">
        <f t="shared" si="0"/>
        <v>97.298901281292515</v>
      </c>
      <c r="P33" s="104">
        <f>O33-O32</f>
        <v>14.260540304791647</v>
      </c>
      <c r="Q33" s="104">
        <v>14.260540304791647</v>
      </c>
    </row>
    <row r="34" spans="1:17" x14ac:dyDescent="0.2">
      <c r="A34" s="3">
        <v>1</v>
      </c>
      <c r="B34" s="3">
        <v>1</v>
      </c>
      <c r="C34" s="3">
        <v>3</v>
      </c>
      <c r="E34" s="3" t="str">
        <f>'Data ALL'!$AZ$261</f>
        <v>13e</v>
      </c>
      <c r="F34" s="3" t="str">
        <f>'Data ALL'!$C$261</f>
        <v>Total</v>
      </c>
      <c r="G34" s="3" t="str">
        <f>'Data ALL'!$AW$261</f>
        <v>Upper-middle-income</v>
      </c>
      <c r="H34" s="3" t="s">
        <v>13</v>
      </c>
      <c r="I34" s="3" t="s">
        <v>54</v>
      </c>
      <c r="J34" s="3" t="str">
        <f>'Data ALL'!$B$261</f>
        <v>Wallis &amp; Futuma</v>
      </c>
      <c r="K34" s="3" t="s">
        <v>13</v>
      </c>
      <c r="L34" s="2">
        <f>'Data ALL'!$T$261/'Data ALL'!$AC$261*100</f>
        <v>15.36910044372731</v>
      </c>
      <c r="M34" s="2">
        <f>'Data ALL'!$U$261/'Data ALL'!$AC$261*100</f>
        <v>3.1867688584106499</v>
      </c>
      <c r="N34" s="2">
        <f>'Data ALL'!$V$261/'Data ALL'!$AC$261*100</f>
        <v>26.542960871319082</v>
      </c>
      <c r="O34" s="2">
        <f t="shared" si="0"/>
        <v>45.098830173457046</v>
      </c>
      <c r="P34" s="2">
        <f>O35-O34</f>
        <v>-21.861379524838885</v>
      </c>
      <c r="Q34" s="2">
        <v>-21.861379524838885</v>
      </c>
    </row>
    <row r="35" spans="1:17" x14ac:dyDescent="0.2">
      <c r="A35" s="3">
        <v>2</v>
      </c>
      <c r="B35" s="3">
        <v>1</v>
      </c>
      <c r="C35" s="3">
        <v>3</v>
      </c>
      <c r="E35" s="103" t="str">
        <f>'Data ALL'!$AZ$261</f>
        <v>13e</v>
      </c>
      <c r="F35" s="103" t="str">
        <f>'Data ALL'!$C$261</f>
        <v>Total</v>
      </c>
      <c r="G35" s="103" t="str">
        <f>'Data ALL'!$AW$261</f>
        <v>Upper-middle-income</v>
      </c>
      <c r="H35" s="103" t="s">
        <v>14</v>
      </c>
      <c r="I35" s="103" t="s">
        <v>54</v>
      </c>
      <c r="J35" s="103" t="str">
        <f>'Data ALL'!$B$261</f>
        <v>Wallis &amp; Futuma</v>
      </c>
      <c r="K35" s="103" t="s">
        <v>14</v>
      </c>
      <c r="L35" s="104">
        <f>'Data ALL'!$AI$261/'Data ALL'!$AR$261*100</f>
        <v>12.859560067681894</v>
      </c>
      <c r="M35" s="104">
        <f>'Data ALL'!$AJ$261/'Data ALL'!$AR$261*100</f>
        <v>2.9892836999435985</v>
      </c>
      <c r="N35" s="104">
        <f>'Data ALL'!$AK$261/'Data ALL'!$AR$261*100</f>
        <v>7.3886068809926684</v>
      </c>
      <c r="O35" s="104">
        <f t="shared" si="0"/>
        <v>23.237450648618161</v>
      </c>
      <c r="P35" s="104">
        <f>O35-O34</f>
        <v>-21.861379524838885</v>
      </c>
      <c r="Q35" s="104">
        <v>-21.861379524838885</v>
      </c>
    </row>
    <row r="36" spans="1:17" x14ac:dyDescent="0.2">
      <c r="A36" s="3">
        <v>1</v>
      </c>
      <c r="B36" s="3">
        <v>1</v>
      </c>
      <c r="C36" s="3">
        <v>3</v>
      </c>
      <c r="E36" s="3" t="str">
        <f>'Data ALL'!$AZ$9</f>
        <v>13e</v>
      </c>
      <c r="F36" s="3" t="str">
        <f>'Data ALL'!$C$9</f>
        <v>Total</v>
      </c>
      <c r="G36" s="3" t="str">
        <f>'Data ALL'!$AW$9</f>
        <v>Upper-middle income</v>
      </c>
      <c r="H36" s="3" t="s">
        <v>13</v>
      </c>
      <c r="I36" s="3" t="s">
        <v>54</v>
      </c>
      <c r="J36" s="3" t="str">
        <f>'Data ALL'!$B$9</f>
        <v>Abelina</v>
      </c>
      <c r="K36" s="3" t="s">
        <v>13</v>
      </c>
      <c r="L36" s="2">
        <f>'Data ALL'!$T$9/'Data ALL'!$AC$9*100</f>
        <v>53.623406282919952</v>
      </c>
      <c r="M36" s="2">
        <f>'Data ALL'!$U$9/'Data ALL'!$AC$9*100</f>
        <v>5.2852474197308235</v>
      </c>
      <c r="N36" s="2">
        <f>'Data ALL'!$V$9/'Data ALL'!$AC$9*100</f>
        <v>0.54444644244272511</v>
      </c>
      <c r="O36" s="2">
        <f t="shared" si="0"/>
        <v>59.453100145093501</v>
      </c>
      <c r="P36" s="2">
        <f>O37-O36</f>
        <v>-6.7453519155410504</v>
      </c>
      <c r="Q36" s="2">
        <v>-6.7453519155410504</v>
      </c>
    </row>
    <row r="37" spans="1:17" x14ac:dyDescent="0.2">
      <c r="A37" s="3">
        <v>2</v>
      </c>
      <c r="B37" s="3">
        <v>1</v>
      </c>
      <c r="C37" s="3">
        <v>3</v>
      </c>
      <c r="E37" s="103" t="str">
        <f>'Data ALL'!$AZ$9</f>
        <v>13e</v>
      </c>
      <c r="F37" s="103" t="str">
        <f>'Data ALL'!$C$9</f>
        <v>Total</v>
      </c>
      <c r="G37" s="103" t="str">
        <f>'Data ALL'!$AW$9</f>
        <v>Upper-middle income</v>
      </c>
      <c r="H37" s="103" t="s">
        <v>14</v>
      </c>
      <c r="I37" s="103" t="s">
        <v>54</v>
      </c>
      <c r="J37" s="103" t="str">
        <f>'Data ALL'!$B$9</f>
        <v>Abelina</v>
      </c>
      <c r="K37" s="103" t="s">
        <v>14</v>
      </c>
      <c r="L37" s="104">
        <f>'Data ALL'!$AI$9/'Data ALL'!$AR$9*100</f>
        <v>31.963309284672786</v>
      </c>
      <c r="M37" s="104">
        <f>'Data ALL'!$AJ$9/'Data ALL'!$AR$9*100</f>
        <v>7.6830531996399678</v>
      </c>
      <c r="N37" s="104">
        <f>'Data ALL'!$AK$9/'Data ALL'!$AR$9*100</f>
        <v>13.061385745239699</v>
      </c>
      <c r="O37" s="104">
        <f t="shared" si="0"/>
        <v>52.70774822955245</v>
      </c>
      <c r="P37" s="104">
        <f>O37-O36</f>
        <v>-6.7453519155410504</v>
      </c>
      <c r="Q37" s="104">
        <v>-6.7453519155410504</v>
      </c>
    </row>
    <row r="38" spans="1:17" x14ac:dyDescent="0.2">
      <c r="A38" s="3">
        <v>1</v>
      </c>
      <c r="B38" s="3">
        <v>1</v>
      </c>
      <c r="C38" s="3">
        <v>3</v>
      </c>
      <c r="E38" s="3" t="str">
        <f>'Data ALL'!$AZ$69</f>
        <v>13e</v>
      </c>
      <c r="F38" s="3" t="str">
        <f>'Data ALL'!$C$69</f>
        <v>Total</v>
      </c>
      <c r="G38" s="3" t="str">
        <f>'Data ALL'!$AW$69</f>
        <v>Upper-middle-income</v>
      </c>
      <c r="H38" s="3" t="s">
        <v>13</v>
      </c>
      <c r="I38" s="3" t="s">
        <v>54</v>
      </c>
      <c r="J38" s="3" t="str">
        <f>'Data ALL'!$B$69</f>
        <v>Fiji</v>
      </c>
      <c r="K38" s="3" t="s">
        <v>13</v>
      </c>
      <c r="L38" s="2">
        <f>'Data ALL'!$T$69/'Data ALL'!$AC$69*100</f>
        <v>34.530386740331494</v>
      </c>
      <c r="M38" s="2">
        <f>'Data ALL'!$U$69/'Data ALL'!$AC$69*100</f>
        <v>9.8483875112424517</v>
      </c>
      <c r="N38" s="2">
        <f>'Data ALL'!$V$69/'Data ALL'!$AC$69*100</f>
        <v>0.35608744332886694</v>
      </c>
      <c r="O38" s="2">
        <f t="shared" si="0"/>
        <v>44.734861694902811</v>
      </c>
      <c r="P38" s="2">
        <f>O39-O38</f>
        <v>-3.2915211515879363</v>
      </c>
      <c r="Q38" s="2">
        <v>-3.2915211515879363</v>
      </c>
    </row>
    <row r="39" spans="1:17" x14ac:dyDescent="0.2">
      <c r="A39" s="3">
        <v>2</v>
      </c>
      <c r="B39" s="3">
        <v>1</v>
      </c>
      <c r="C39" s="3">
        <v>3</v>
      </c>
      <c r="E39" s="103" t="str">
        <f>'Data ALL'!$AZ$69</f>
        <v>13e</v>
      </c>
      <c r="F39" s="103" t="str">
        <f>'Data ALL'!$C$69</f>
        <v>Total</v>
      </c>
      <c r="G39" s="103" t="str">
        <f>'Data ALL'!$AW$69</f>
        <v>Upper-middle-income</v>
      </c>
      <c r="H39" s="103" t="s">
        <v>14</v>
      </c>
      <c r="I39" s="103" t="s">
        <v>54</v>
      </c>
      <c r="J39" s="103" t="str">
        <f>'Data ALL'!$B$69</f>
        <v>Fiji</v>
      </c>
      <c r="K39" s="103" t="s">
        <v>14</v>
      </c>
      <c r="L39" s="104">
        <f>'Data ALL'!$AI$69/'Data ALL'!$AR$69*100</f>
        <v>29.330571543791471</v>
      </c>
      <c r="M39" s="104">
        <f>'Data ALL'!$AJ$69/'Data ALL'!$AR$69*100</f>
        <v>6.5604721926898115</v>
      </c>
      <c r="N39" s="104">
        <f>'Data ALL'!$AK$69/'Data ALL'!$AR$69*100</f>
        <v>5.5522968068335965</v>
      </c>
      <c r="O39" s="104">
        <f t="shared" si="0"/>
        <v>41.443340543314875</v>
      </c>
      <c r="P39" s="104">
        <f>O39-O38</f>
        <v>-3.2915211515879363</v>
      </c>
      <c r="Q39" s="104">
        <v>-3.2915211515879363</v>
      </c>
    </row>
    <row r="40" spans="1:17" x14ac:dyDescent="0.2">
      <c r="A40" s="3">
        <v>1</v>
      </c>
      <c r="B40" s="3">
        <v>1</v>
      </c>
      <c r="C40" s="3">
        <v>3</v>
      </c>
      <c r="E40" s="3" t="str">
        <f>'Data ALL'!$AZ$225</f>
        <v>13e</v>
      </c>
      <c r="F40" s="3" t="str">
        <f>'Data ALL'!$C$225</f>
        <v>Total</v>
      </c>
      <c r="G40" s="3" t="str">
        <f>'Data ALL'!$AW$225</f>
        <v>Upper-middle-income</v>
      </c>
      <c r="H40" s="3" t="s">
        <v>13</v>
      </c>
      <c r="I40" s="3" t="s">
        <v>54</v>
      </c>
      <c r="J40" s="3" t="str">
        <f>'Data ALL'!$B$225</f>
        <v>Tuvalu</v>
      </c>
      <c r="K40" s="3" t="s">
        <v>13</v>
      </c>
      <c r="L40" s="2">
        <f>'Data ALL'!$T$225/'Data ALL'!$AC$225*100</f>
        <v>6.9584736251402921</v>
      </c>
      <c r="M40" s="2">
        <f>'Data ALL'!$U$225/'Data ALL'!$AC$225*100</f>
        <v>14.365881032547701</v>
      </c>
      <c r="N40" s="2">
        <f>'Data ALL'!$V$225/'Data ALL'!$AC$225*100</f>
        <v>3.8159371492704826</v>
      </c>
      <c r="O40" s="2">
        <f t="shared" si="0"/>
        <v>25.140291806958476</v>
      </c>
      <c r="P40" s="2">
        <f>O41-O40</f>
        <v>-2.1036425922987902</v>
      </c>
      <c r="Q40" s="2">
        <v>-2.1036425922987902</v>
      </c>
    </row>
    <row r="41" spans="1:17" x14ac:dyDescent="0.2">
      <c r="A41" s="3">
        <v>2</v>
      </c>
      <c r="B41" s="3">
        <v>1</v>
      </c>
      <c r="C41" s="3">
        <v>3</v>
      </c>
      <c r="E41" s="103" t="str">
        <f>'Data ALL'!$AZ$225</f>
        <v>13e</v>
      </c>
      <c r="F41" s="103" t="str">
        <f>'Data ALL'!$C$225</f>
        <v>Total</v>
      </c>
      <c r="G41" s="103" t="str">
        <f>'Data ALL'!$AW$225</f>
        <v>Upper-middle-income</v>
      </c>
      <c r="H41" s="103" t="s">
        <v>14</v>
      </c>
      <c r="I41" s="103" t="s">
        <v>54</v>
      </c>
      <c r="J41" s="103" t="str">
        <f>'Data ALL'!$B$225</f>
        <v>Tuvalu</v>
      </c>
      <c r="K41" s="103" t="s">
        <v>14</v>
      </c>
      <c r="L41" s="104">
        <f>'Data ALL'!$AI$225/'Data ALL'!$AR$225*100</f>
        <v>6.8062827225130889</v>
      </c>
      <c r="M41" s="104">
        <f>'Data ALL'!$AJ$225/'Data ALL'!$AR$225*100</f>
        <v>14.834205933682373</v>
      </c>
      <c r="N41" s="104">
        <f>'Data ALL'!$AK$225/'Data ALL'!$AR$225*100</f>
        <v>1.3961605584642234</v>
      </c>
      <c r="O41" s="104">
        <f t="shared" si="0"/>
        <v>23.036649214659686</v>
      </c>
      <c r="P41" s="104">
        <f>O41-O40</f>
        <v>-2.1036425922987902</v>
      </c>
      <c r="Q41" s="104">
        <v>-2.1036425922987902</v>
      </c>
    </row>
    <row r="42" spans="1:17" x14ac:dyDescent="0.2">
      <c r="A42" s="3">
        <v>1</v>
      </c>
      <c r="B42" s="3">
        <v>1</v>
      </c>
      <c r="C42" s="3">
        <v>3</v>
      </c>
      <c r="E42" s="3" t="str">
        <f>'Data ALL'!$AZ$213</f>
        <v>13e</v>
      </c>
      <c r="F42" s="3" t="str">
        <f>'Data ALL'!$C$213</f>
        <v>Total</v>
      </c>
      <c r="G42" s="3" t="str">
        <f>'Data ALL'!$AW$213</f>
        <v>Upper-middle-income</v>
      </c>
      <c r="H42" s="3" t="s">
        <v>13</v>
      </c>
      <c r="I42" s="3" t="s">
        <v>54</v>
      </c>
      <c r="J42" s="3" t="str">
        <f>'Data ALL'!$B$213</f>
        <v>Tonga</v>
      </c>
      <c r="K42" s="3" t="s">
        <v>13</v>
      </c>
      <c r="L42" s="2">
        <f>'Data ALL'!$T$213/'Data ALL'!$AC$213*100</f>
        <v>60.304510496778221</v>
      </c>
      <c r="M42" s="2">
        <f>'Data ALL'!$U$213/'Data ALL'!$AC$213*100</f>
        <v>15.412596133859905</v>
      </c>
      <c r="N42" s="2">
        <f>'Data ALL'!$V$213/'Data ALL'!$AC$213*100</f>
        <v>7.1970484306796925</v>
      </c>
      <c r="O42" s="2">
        <f t="shared" si="0"/>
        <v>82.914155061317814</v>
      </c>
      <c r="P42" s="2">
        <f>O43-O42</f>
        <v>-4.6479942767233524</v>
      </c>
      <c r="Q42" s="2">
        <v>-0.17704786953154894</v>
      </c>
    </row>
    <row r="43" spans="1:17" x14ac:dyDescent="0.2">
      <c r="A43" s="3">
        <v>2</v>
      </c>
      <c r="B43" s="3">
        <v>1</v>
      </c>
      <c r="C43" s="3">
        <v>3</v>
      </c>
      <c r="E43" s="103" t="str">
        <f>'Data ALL'!$AZ$213</f>
        <v>13e</v>
      </c>
      <c r="F43" s="103" t="str">
        <f>'Data ALL'!$C$213</f>
        <v>Total</v>
      </c>
      <c r="G43" s="103" t="str">
        <f>'Data ALL'!$AW$213</f>
        <v>Upper-middle-income</v>
      </c>
      <c r="H43" s="103" t="s">
        <v>14</v>
      </c>
      <c r="I43" s="103" t="s">
        <v>54</v>
      </c>
      <c r="J43" s="103" t="str">
        <f>'Data ALL'!$B$213</f>
        <v>Tonga</v>
      </c>
      <c r="K43" s="103" t="s">
        <v>14</v>
      </c>
      <c r="L43" s="104">
        <f>'Data ALL'!$AI$213/'Data ALL'!$AR$213*100</f>
        <v>45.658243252917174</v>
      </c>
      <c r="M43" s="104">
        <f>'Data ALL'!$AJ$213/'Data ALL'!$AR$213*100</f>
        <v>14.768415777793686</v>
      </c>
      <c r="N43" s="104">
        <f>'Data ALL'!$AK$213/'Data ALL'!$AR$213*100</f>
        <v>17.839501753883599</v>
      </c>
      <c r="O43" s="104">
        <f t="shared" si="0"/>
        <v>78.266160784594462</v>
      </c>
      <c r="P43" s="104">
        <f>O43-O42</f>
        <v>-4.6479942767233524</v>
      </c>
      <c r="Q43" s="104">
        <v>-0.17704786953154894</v>
      </c>
    </row>
    <row r="44" spans="1:17" x14ac:dyDescent="0.2">
      <c r="A44" s="3">
        <v>1</v>
      </c>
      <c r="B44" s="3">
        <v>1</v>
      </c>
      <c r="C44" s="3">
        <v>3</v>
      </c>
      <c r="E44" s="3" t="str">
        <f>'Data ALL'!$AZ$195</f>
        <v>13e</v>
      </c>
      <c r="F44" s="3" t="str">
        <f>'Data ALL'!$C$195</f>
        <v>Total</v>
      </c>
      <c r="G44" s="3" t="str">
        <f>'Data ALL'!$AW$195</f>
        <v>Upper-middle-income</v>
      </c>
      <c r="H44" s="3" t="s">
        <v>13</v>
      </c>
      <c r="I44" s="3" t="s">
        <v>54</v>
      </c>
      <c r="J44" s="3" t="str">
        <f>'Data ALL'!$B$195</f>
        <v>Thailand</v>
      </c>
      <c r="K44" s="3" t="s">
        <v>13</v>
      </c>
      <c r="L44" s="2">
        <f>'Data ALL'!$T$195/'Data ALL'!$AC$195*100</f>
        <v>42.61189644106296</v>
      </c>
      <c r="M44" s="2">
        <f>'Data ALL'!$U$195/'Data ALL'!$AC$195*100</f>
        <v>16.557244887422552</v>
      </c>
      <c r="N44" s="2">
        <f>'Data ALL'!$V$195/'Data ALL'!$AC$195*100</f>
        <v>5.3287097586447052</v>
      </c>
      <c r="O44" s="2">
        <f t="shared" si="0"/>
        <v>64.497851087130215</v>
      </c>
      <c r="P44" s="2">
        <f>O45-O44</f>
        <v>1.0649135860554679</v>
      </c>
      <c r="Q44" s="2">
        <v>1.0649135860554679</v>
      </c>
    </row>
    <row r="45" spans="1:17" x14ac:dyDescent="0.2">
      <c r="A45" s="3">
        <v>2</v>
      </c>
      <c r="B45" s="3">
        <v>1</v>
      </c>
      <c r="C45" s="3">
        <v>3</v>
      </c>
      <c r="E45" s="103" t="str">
        <f>'Data ALL'!$AZ$195</f>
        <v>13e</v>
      </c>
      <c r="F45" s="103" t="str">
        <f>'Data ALL'!$C$195</f>
        <v>Total</v>
      </c>
      <c r="G45" s="103" t="str">
        <f>'Data ALL'!$AW$195</f>
        <v>Upper-middle-income</v>
      </c>
      <c r="H45" s="103" t="s">
        <v>14</v>
      </c>
      <c r="I45" s="103" t="s">
        <v>54</v>
      </c>
      <c r="J45" s="103" t="str">
        <f>'Data ALL'!$B$195</f>
        <v>Thailand</v>
      </c>
      <c r="K45" s="103" t="s">
        <v>14</v>
      </c>
      <c r="L45" s="104">
        <f>'Data ALL'!$AI$195/'Data ALL'!$AR$195*100</f>
        <v>40.5577951263963</v>
      </c>
      <c r="M45" s="104">
        <f>'Data ALL'!$AJ$195/'Data ALL'!$AR$195*100</f>
        <v>19.168177322837877</v>
      </c>
      <c r="N45" s="104">
        <f>'Data ALL'!$AK$195/'Data ALL'!$AR$195*100</f>
        <v>5.8367922239515</v>
      </c>
      <c r="O45" s="104">
        <f t="shared" si="0"/>
        <v>65.562764673185683</v>
      </c>
      <c r="P45" s="104">
        <f>O45-O44</f>
        <v>1.0649135860554679</v>
      </c>
      <c r="Q45" s="104">
        <v>1.0649135860554679</v>
      </c>
    </row>
    <row r="46" spans="1:17" x14ac:dyDescent="0.2">
      <c r="A46" s="3">
        <v>1</v>
      </c>
      <c r="B46" s="3">
        <v>1</v>
      </c>
      <c r="C46" s="3">
        <v>3</v>
      </c>
      <c r="E46" s="3" t="str">
        <f>'Data ALL'!$AZ$57</f>
        <v>13e</v>
      </c>
      <c r="F46" s="3" t="str">
        <f>'Data ALL'!$C$57</f>
        <v>Total</v>
      </c>
      <c r="G46" s="3" t="str">
        <f>'Data ALL'!$AW$57</f>
        <v>Upper-middle-income</v>
      </c>
      <c r="H46" s="3" t="s">
        <v>13</v>
      </c>
      <c r="I46" s="3" t="s">
        <v>54</v>
      </c>
      <c r="J46" s="3" t="str">
        <f>'Data ALL'!$B$57</f>
        <v>Cook Islands</v>
      </c>
      <c r="K46" s="3" t="s">
        <v>13</v>
      </c>
      <c r="L46" s="2">
        <f>'Data ALL'!$T$57/'Data ALL'!$AC$57*100</f>
        <v>21.224773834377174</v>
      </c>
      <c r="M46" s="2">
        <f>'Data ALL'!$U$57/'Data ALL'!$AC$57*100</f>
        <v>4.9872419392252381</v>
      </c>
      <c r="N46" s="2">
        <f>'Data ALL'!$V$57/'Data ALL'!$AC$57*100</f>
        <v>2.0876826722338206</v>
      </c>
      <c r="O46" s="2">
        <f t="shared" si="0"/>
        <v>28.299698445836235</v>
      </c>
      <c r="P46" s="2">
        <f>O47-O46</f>
        <v>1.8272942588381795</v>
      </c>
      <c r="Q46" s="2">
        <v>1.8272942588381795</v>
      </c>
    </row>
    <row r="47" spans="1:17" x14ac:dyDescent="0.2">
      <c r="A47" s="3">
        <v>2</v>
      </c>
      <c r="B47" s="3">
        <v>1</v>
      </c>
      <c r="C47" s="3">
        <v>3</v>
      </c>
      <c r="E47" s="103" t="str">
        <f>'Data ALL'!$AZ$57</f>
        <v>13e</v>
      </c>
      <c r="F47" s="103" t="str">
        <f>'Data ALL'!$C$57</f>
        <v>Total</v>
      </c>
      <c r="G47" s="103" t="str">
        <f>'Data ALL'!$AW$57</f>
        <v>Upper-middle-income</v>
      </c>
      <c r="H47" s="103" t="s">
        <v>14</v>
      </c>
      <c r="I47" s="103" t="s">
        <v>54</v>
      </c>
      <c r="J47" s="103" t="str">
        <f>'Data ALL'!$B$57</f>
        <v>Cook Islands</v>
      </c>
      <c r="K47" s="103" t="s">
        <v>14</v>
      </c>
      <c r="L47" s="104">
        <f>'Data ALL'!$AI$57/'Data ALL'!$AR$57*100</f>
        <v>21.69683869224534</v>
      </c>
      <c r="M47" s="104">
        <f>'Data ALL'!$AJ$57/'Data ALL'!$AR$57*100</f>
        <v>6.4036746825182389</v>
      </c>
      <c r="N47" s="104">
        <f>'Data ALL'!$AK$57/'Data ALL'!$AR$57*100</f>
        <v>2.0264793299108348</v>
      </c>
      <c r="O47" s="104">
        <f t="shared" si="0"/>
        <v>30.126992704674414</v>
      </c>
      <c r="P47" s="104">
        <f>O47-O46</f>
        <v>1.8272942588381795</v>
      </c>
      <c r="Q47" s="104">
        <v>1.8272942588381795</v>
      </c>
    </row>
    <row r="48" spans="1:17" x14ac:dyDescent="0.2">
      <c r="A48" s="3">
        <v>1</v>
      </c>
      <c r="B48" s="3">
        <v>1</v>
      </c>
      <c r="C48" s="3">
        <v>3</v>
      </c>
      <c r="E48" s="3" t="str">
        <f>'Data ALL'!$AZ$81</f>
        <v>13e</v>
      </c>
      <c r="F48" s="3" t="str">
        <f>'Data ALL'!$C$81</f>
        <v>Total</v>
      </c>
      <c r="G48" s="3" t="str">
        <f>'Data ALL'!$AW$81</f>
        <v>Upper-middle-income</v>
      </c>
      <c r="H48" s="3" t="s">
        <v>13</v>
      </c>
      <c r="I48" s="3" t="s">
        <v>54</v>
      </c>
      <c r="J48" s="3" t="str">
        <f>'Data ALL'!$B$81</f>
        <v xml:space="preserve"> Indonesia</v>
      </c>
      <c r="K48" s="3" t="s">
        <v>13</v>
      </c>
      <c r="L48" s="2">
        <f>'Data ALL'!$T$81/'Data ALL'!$AC$81*100</f>
        <v>52.218393388481253</v>
      </c>
      <c r="M48" s="2">
        <f>'Data ALL'!$U$81/'Data ALL'!$AC$81*100</f>
        <v>24.6882145296949</v>
      </c>
      <c r="N48" s="2">
        <f>'Data ALL'!$V$81/'Data ALL'!$AC$81*100</f>
        <v>3.1593327901627397</v>
      </c>
      <c r="O48" s="2">
        <f t="shared" si="0"/>
        <v>80.065940708338886</v>
      </c>
      <c r="P48" s="2">
        <f>O49-O48</f>
        <v>2.7349862907399967</v>
      </c>
      <c r="Q48" s="2">
        <v>2.6656583037481028</v>
      </c>
    </row>
    <row r="49" spans="1:17" x14ac:dyDescent="0.2">
      <c r="A49" s="3">
        <v>2</v>
      </c>
      <c r="B49" s="3">
        <v>1</v>
      </c>
      <c r="C49" s="3">
        <v>3</v>
      </c>
      <c r="E49" s="103" t="str">
        <f>'Data ALL'!$AZ$81</f>
        <v>13e</v>
      </c>
      <c r="F49" s="103" t="str">
        <f>'Data ALL'!$C$81</f>
        <v>Total</v>
      </c>
      <c r="G49" s="103" t="str">
        <f>'Data ALL'!$AW$81</f>
        <v>Upper-middle-income</v>
      </c>
      <c r="H49" s="103" t="s">
        <v>14</v>
      </c>
      <c r="I49" s="103" t="s">
        <v>54</v>
      </c>
      <c r="J49" s="103" t="str">
        <f>'Data ALL'!$B$81</f>
        <v xml:space="preserve"> Indonesia</v>
      </c>
      <c r="K49" s="103" t="s">
        <v>14</v>
      </c>
      <c r="L49" s="104">
        <f>'Data ALL'!$AI$81/'Data ALL'!$AR$81*100</f>
        <v>53.081263804154567</v>
      </c>
      <c r="M49" s="104">
        <f>'Data ALL'!$AJ$81/'Data ALL'!$AR$81*100</f>
        <v>24.802447291630092</v>
      </c>
      <c r="N49" s="104">
        <f>'Data ALL'!$AK$81/'Data ALL'!$AR$81*100</f>
        <v>4.9172159032942186</v>
      </c>
      <c r="O49" s="104">
        <f t="shared" si="0"/>
        <v>82.800926999078882</v>
      </c>
      <c r="P49" s="104">
        <f>O49-O48</f>
        <v>2.7349862907399967</v>
      </c>
      <c r="Q49" s="104">
        <v>2.6656583037481028</v>
      </c>
    </row>
    <row r="50" spans="1:17" x14ac:dyDescent="0.2">
      <c r="A50" s="3">
        <v>1</v>
      </c>
      <c r="B50" s="3">
        <v>1</v>
      </c>
      <c r="C50" s="3">
        <v>3</v>
      </c>
      <c r="E50" s="3" t="str">
        <f>'Data ALL'!$AZ$123</f>
        <v>13e</v>
      </c>
      <c r="F50" s="3" t="str">
        <f>'Data ALL'!$C$123</f>
        <v>Total</v>
      </c>
      <c r="G50" s="3" t="str">
        <f>'Data ALL'!$AW$123</f>
        <v>Upper-middle-income</v>
      </c>
      <c r="H50" s="3" t="s">
        <v>13</v>
      </c>
      <c r="I50" s="3" t="s">
        <v>54</v>
      </c>
      <c r="J50" s="3" t="str">
        <f>'Data ALL'!$B$123</f>
        <v>Marshall Islands</v>
      </c>
      <c r="K50" s="3" t="s">
        <v>13</v>
      </c>
      <c r="L50" s="2">
        <f>'Data ALL'!$T$123/'Data ALL'!$AC$123*100</f>
        <v>6.5912532288233727</v>
      </c>
      <c r="M50" s="2">
        <f>'Data ALL'!$U$123/'Data ALL'!$AC$123*100</f>
        <v>7.0633294735904517</v>
      </c>
      <c r="N50" s="2">
        <f>'Data ALL'!$V$123/'Data ALL'!$AC$123*100</f>
        <v>8.3993943172708647</v>
      </c>
      <c r="O50" s="2">
        <f t="shared" si="0"/>
        <v>22.053977019684687</v>
      </c>
      <c r="P50" s="2">
        <f>O51-O50</f>
        <v>5.2610171686144191</v>
      </c>
      <c r="Q50" s="2">
        <v>5.2610171686144191</v>
      </c>
    </row>
    <row r="51" spans="1:17" x14ac:dyDescent="0.2">
      <c r="A51" s="3">
        <v>2</v>
      </c>
      <c r="B51" s="3">
        <v>1</v>
      </c>
      <c r="C51" s="3">
        <v>3</v>
      </c>
      <c r="E51" s="103" t="str">
        <f>'Data ALL'!$AZ$123</f>
        <v>13e</v>
      </c>
      <c r="F51" s="103" t="str">
        <f>'Data ALL'!$C$123</f>
        <v>Total</v>
      </c>
      <c r="G51" s="103" t="str">
        <f>'Data ALL'!$AW$123</f>
        <v>Upper-middle-income</v>
      </c>
      <c r="H51" s="103" t="s">
        <v>14</v>
      </c>
      <c r="I51" s="103" t="s">
        <v>54</v>
      </c>
      <c r="J51" s="103" t="str">
        <f>'Data ALL'!$B$123</f>
        <v>Marshall Islands</v>
      </c>
      <c r="K51" s="103" t="s">
        <v>14</v>
      </c>
      <c r="L51" s="104">
        <f>'Data ALL'!$AI$123/'Data ALL'!$AR$123*100</f>
        <v>3.9907012785741962</v>
      </c>
      <c r="M51" s="104">
        <f>'Data ALL'!$AJ$123/'Data ALL'!$AR$123*100</f>
        <v>5.6954668733049205</v>
      </c>
      <c r="N51" s="104">
        <f>'Data ALL'!$AK$123/'Data ALL'!$AR$123*100</f>
        <v>17.628826036419991</v>
      </c>
      <c r="O51" s="104">
        <f t="shared" si="0"/>
        <v>27.314994188299107</v>
      </c>
      <c r="P51" s="104">
        <f>O51-O50</f>
        <v>5.2610171686144191</v>
      </c>
      <c r="Q51" s="104">
        <v>5.2610171686144191</v>
      </c>
    </row>
    <row r="52" spans="1:17" x14ac:dyDescent="0.2">
      <c r="A52" s="3">
        <v>1</v>
      </c>
      <c r="B52" s="3">
        <v>1</v>
      </c>
      <c r="C52" s="3">
        <v>3</v>
      </c>
      <c r="E52" s="3" t="str">
        <f>'Data ALL'!$AZ$111</f>
        <v>13e</v>
      </c>
      <c r="F52" s="3" t="str">
        <f>'Data ALL'!$C$111</f>
        <v>Total</v>
      </c>
      <c r="G52" s="3" t="str">
        <f>'Data ALL'!$AW$111</f>
        <v>Upper-middle-income</v>
      </c>
      <c r="H52" s="3" t="s">
        <v>13</v>
      </c>
      <c r="I52" s="3" t="s">
        <v>54</v>
      </c>
      <c r="J52" s="3" t="str">
        <f>'Data ALL'!$B$111</f>
        <v>Maldives</v>
      </c>
      <c r="K52" s="3" t="s">
        <v>13</v>
      </c>
      <c r="L52" s="2">
        <f>'Data ALL'!$T$111/'Data ALL'!$AC$111*100</f>
        <v>13.796229973433915</v>
      </c>
      <c r="M52" s="2">
        <f>'Data ALL'!$U$111/'Data ALL'!$AC$111*100</f>
        <v>21.468660180794444</v>
      </c>
      <c r="N52" s="2">
        <f>'Data ALL'!$V$111/'Data ALL'!$AC$111*100</f>
        <v>9.966361715824501</v>
      </c>
      <c r="O52" s="2">
        <f t="shared" si="0"/>
        <v>45.231251870052859</v>
      </c>
      <c r="P52" s="2">
        <f>O53-O52</f>
        <v>6.8108258379724447</v>
      </c>
      <c r="Q52" s="2">
        <v>6.8108258379724447</v>
      </c>
    </row>
    <row r="53" spans="1:17" x14ac:dyDescent="0.2">
      <c r="A53" s="3">
        <v>2</v>
      </c>
      <c r="B53" s="3">
        <v>1</v>
      </c>
      <c r="C53" s="3">
        <v>3</v>
      </c>
      <c r="E53" s="103" t="str">
        <f>'Data ALL'!$AZ$111</f>
        <v>13e</v>
      </c>
      <c r="F53" s="103" t="str">
        <f>'Data ALL'!$C$111</f>
        <v>Total</v>
      </c>
      <c r="G53" s="103" t="str">
        <f>'Data ALL'!$AW$111</f>
        <v>Upper-middle-income</v>
      </c>
      <c r="H53" s="103" t="s">
        <v>14</v>
      </c>
      <c r="I53" s="103" t="s">
        <v>54</v>
      </c>
      <c r="J53" s="103" t="str">
        <f>'Data ALL'!$B$111</f>
        <v>Maldives</v>
      </c>
      <c r="K53" s="103" t="s">
        <v>14</v>
      </c>
      <c r="L53" s="104">
        <f>'Data ALL'!$AI$111/'Data ALL'!$AR$111*100</f>
        <v>16.456601304021135</v>
      </c>
      <c r="M53" s="104">
        <f>'Data ALL'!$AJ$111/'Data ALL'!$AR$111*100</f>
        <v>13.646169134934677</v>
      </c>
      <c r="N53" s="104">
        <f>'Data ALL'!$AK$111/'Data ALL'!$AR$111*100</f>
        <v>21.939307269069491</v>
      </c>
      <c r="O53" s="104">
        <f t="shared" si="0"/>
        <v>52.042077708025303</v>
      </c>
      <c r="P53" s="104">
        <f>O53-O52</f>
        <v>6.8108258379724447</v>
      </c>
      <c r="Q53" s="104">
        <v>6.8108258379724447</v>
      </c>
    </row>
    <row r="54" spans="1:17" x14ac:dyDescent="0.2">
      <c r="A54" s="3">
        <v>1</v>
      </c>
      <c r="B54" s="3">
        <v>1</v>
      </c>
      <c r="C54" s="3">
        <v>4</v>
      </c>
      <c r="E54" s="3" t="str">
        <f>'Data ALL'!$AZ$33</f>
        <v>13e</v>
      </c>
      <c r="F54" s="3" t="str">
        <f>'Data ALL'!$C$33</f>
        <v>Total</v>
      </c>
      <c r="G54" s="3" t="str">
        <f>'Data ALL'!$AW$33</f>
        <v>High-income</v>
      </c>
      <c r="H54" s="3" t="s">
        <v>13</v>
      </c>
      <c r="I54" s="3" t="s">
        <v>54</v>
      </c>
      <c r="J54" s="3" t="str">
        <f>'Data ALL'!$B$33</f>
        <v xml:space="preserve"> Brunei Darussalam</v>
      </c>
      <c r="K54" s="3" t="s">
        <v>13</v>
      </c>
      <c r="L54" s="2">
        <f>'Data ALL'!$T$33/'Data ALL'!$AC$33*100</f>
        <v>2.0188848575965146</v>
      </c>
      <c r="M54" s="2">
        <f>'Data ALL'!$U$33/'Data ALL'!$AC$33*100</f>
        <v>26.118172264878918</v>
      </c>
      <c r="N54" s="2">
        <f>'Data ALL'!$V$33/'Data ALL'!$AC$33*100</f>
        <v>1.0186470710061442</v>
      </c>
      <c r="O54" s="2">
        <f t="shared" si="0"/>
        <v>29.155704193481576</v>
      </c>
      <c r="P54" s="2">
        <f>O55-O54</f>
        <v>-1.8159613409388555</v>
      </c>
      <c r="Q54" s="2">
        <v>-9.4252411369208389</v>
      </c>
    </row>
    <row r="55" spans="1:17" x14ac:dyDescent="0.2">
      <c r="A55" s="3">
        <v>2</v>
      </c>
      <c r="B55" s="3">
        <v>1</v>
      </c>
      <c r="C55" s="3">
        <v>4</v>
      </c>
      <c r="E55" s="103" t="str">
        <f>'Data ALL'!$AZ$33</f>
        <v>13e</v>
      </c>
      <c r="F55" s="103" t="str">
        <f>'Data ALL'!$C$33</f>
        <v>Total</v>
      </c>
      <c r="G55" s="103" t="str">
        <f>'Data ALL'!$AW$33</f>
        <v>High-income</v>
      </c>
      <c r="H55" s="103" t="s">
        <v>14</v>
      </c>
      <c r="I55" s="103" t="s">
        <v>54</v>
      </c>
      <c r="J55" s="103" t="str">
        <f>'Data ALL'!$B$33</f>
        <v xml:space="preserve"> Brunei Darussalam</v>
      </c>
      <c r="K55" s="103" t="s">
        <v>14</v>
      </c>
      <c r="L55" s="104">
        <f>'Data ALL'!$AI$33/'Data ALL'!$AR$33*100</f>
        <v>4.2884743657566071</v>
      </c>
      <c r="M55" s="104">
        <f>'Data ALL'!$AJ$33/'Data ALL'!$AR$33*100</f>
        <v>14.610023690687029</v>
      </c>
      <c r="N55" s="104">
        <f>'Data ALL'!$AK$33/'Data ALL'!$AR$33*100</f>
        <v>8.4412447960990864</v>
      </c>
      <c r="O55" s="104">
        <f t="shared" si="0"/>
        <v>27.33974285254272</v>
      </c>
      <c r="P55" s="104">
        <f>O55-O54</f>
        <v>-1.8159613409388555</v>
      </c>
      <c r="Q55" s="104">
        <v>-9.4252411369208389</v>
      </c>
    </row>
    <row r="56" spans="1:17" x14ac:dyDescent="0.2">
      <c r="A56" s="3">
        <v>1</v>
      </c>
      <c r="B56" s="3">
        <v>1</v>
      </c>
      <c r="C56" s="3">
        <v>4</v>
      </c>
      <c r="E56" s="3" t="str">
        <f>'Data ALL'!$AZ$171</f>
        <v>13e</v>
      </c>
      <c r="F56" s="3" t="str">
        <f>'Data ALL'!$C$171</f>
        <v>Total</v>
      </c>
      <c r="G56" s="3" t="str">
        <f>'Data ALL'!$AW$171</f>
        <v>High-income</v>
      </c>
      <c r="H56" s="3" t="s">
        <v>13</v>
      </c>
      <c r="I56" s="3" t="s">
        <v>54</v>
      </c>
      <c r="J56" s="3" t="str">
        <f>'Data ALL'!$B$171</f>
        <v>Nauru</v>
      </c>
      <c r="K56" s="3" t="s">
        <v>13</v>
      </c>
      <c r="L56" s="2">
        <f>'Data ALL'!$T$171/'Data ALL'!$AC$171*100</f>
        <v>26.671974522292995</v>
      </c>
      <c r="M56" s="2">
        <f>'Data ALL'!$U$171/'Data ALL'!$AC$171*100</f>
        <v>22.611464968152866</v>
      </c>
      <c r="N56" s="2">
        <f>'Data ALL'!$V$171/'Data ALL'!$AC$171*100</f>
        <v>0.5573248407643312</v>
      </c>
      <c r="O56" s="2">
        <f t="shared" si="0"/>
        <v>49.840764331210188</v>
      </c>
      <c r="P56" s="2">
        <f>O57-O56</f>
        <v>-4.3018267345108612</v>
      </c>
      <c r="Q56" s="2">
        <v>-4.3018267345108612</v>
      </c>
    </row>
    <row r="57" spans="1:17" x14ac:dyDescent="0.2">
      <c r="A57" s="3">
        <v>2</v>
      </c>
      <c r="B57" s="3">
        <v>1</v>
      </c>
      <c r="C57" s="3">
        <v>4</v>
      </c>
      <c r="E57" s="103" t="str">
        <f>'Data ALL'!$AZ$171</f>
        <v>13e</v>
      </c>
      <c r="F57" s="103" t="str">
        <f>'Data ALL'!$C$171</f>
        <v>Total</v>
      </c>
      <c r="G57" s="103" t="str">
        <f>'Data ALL'!$AW$171</f>
        <v>High-income</v>
      </c>
      <c r="H57" s="103" t="s">
        <v>14</v>
      </c>
      <c r="I57" s="103" t="s">
        <v>54</v>
      </c>
      <c r="J57" s="103" t="str">
        <f>'Data ALL'!$B$171</f>
        <v>Nauru</v>
      </c>
      <c r="K57" s="103" t="s">
        <v>14</v>
      </c>
      <c r="L57" s="104">
        <f>'Data ALL'!$AI$171/'Data ALL'!$AR$171*100</f>
        <v>20.732336255801957</v>
      </c>
      <c r="M57" s="104">
        <f>'Data ALL'!$AJ$171/'Data ALL'!$AR$171*100</f>
        <v>24.75502836513667</v>
      </c>
      <c r="N57" s="104">
        <f>'Data ALL'!$AK$171/'Data ALL'!$AR$171*100</f>
        <v>5.1572975760701398E-2</v>
      </c>
      <c r="O57" s="104">
        <f t="shared" si="0"/>
        <v>45.538937596699327</v>
      </c>
      <c r="P57" s="104">
        <f>O57-O56</f>
        <v>-4.3018267345108612</v>
      </c>
      <c r="Q57" s="104">
        <v>-4.3018267345108612</v>
      </c>
    </row>
    <row r="58" spans="1:17" x14ac:dyDescent="0.2">
      <c r="A58" s="3">
        <v>1</v>
      </c>
      <c r="B58" s="3">
        <v>1</v>
      </c>
      <c r="C58" s="3">
        <v>4</v>
      </c>
      <c r="E58" s="3" t="str">
        <f>'Data ALL'!$AZ$279</f>
        <v>13e</v>
      </c>
      <c r="F58" s="3" t="str">
        <f>'Data ALL'!$C$279</f>
        <v>Total</v>
      </c>
      <c r="G58" s="3" t="str">
        <f>'Data ALL'!$AW$279</f>
        <v>High-income</v>
      </c>
      <c r="H58" s="3" t="s">
        <v>13</v>
      </c>
      <c r="I58" s="3" t="s">
        <v>54</v>
      </c>
      <c r="J58" s="3" t="str">
        <f>'Data ALL'!$B$279</f>
        <v>Australia</v>
      </c>
      <c r="K58" s="3" t="s">
        <v>13</v>
      </c>
      <c r="L58" s="2">
        <f>'Data ALL'!$T$279/'Data ALL'!$AC$279*100</f>
        <v>23.911411002554768</v>
      </c>
      <c r="M58" s="2">
        <f>'Data ALL'!$U$279/'Data ALL'!$AC$279*100</f>
        <v>1.8412221241947528</v>
      </c>
      <c r="N58" s="2">
        <f>'Data ALL'!$V$279/'Data ALL'!$AC$279*100</f>
        <v>0</v>
      </c>
      <c r="O58" s="2">
        <f t="shared" si="0"/>
        <v>25.752633126749522</v>
      </c>
      <c r="P58" s="2">
        <f>O59-O58</f>
        <v>0.73492570146757785</v>
      </c>
      <c r="Q58" s="2">
        <v>0.73492570146757785</v>
      </c>
    </row>
    <row r="59" spans="1:17" x14ac:dyDescent="0.2">
      <c r="A59" s="3">
        <v>2</v>
      </c>
      <c r="B59" s="3">
        <v>1</v>
      </c>
      <c r="C59" s="3">
        <v>4</v>
      </c>
      <c r="E59" s="103" t="str">
        <f>'Data ALL'!$AZ$279</f>
        <v>13e</v>
      </c>
      <c r="F59" s="103" t="str">
        <f>'Data ALL'!$C$279</f>
        <v>Total</v>
      </c>
      <c r="G59" s="103" t="str">
        <f>'Data ALL'!$AW$279</f>
        <v>High-income</v>
      </c>
      <c r="H59" s="103" t="s">
        <v>14</v>
      </c>
      <c r="I59" s="103" t="s">
        <v>54</v>
      </c>
      <c r="J59" s="103" t="str">
        <f>'Data ALL'!$B$279</f>
        <v>Australia</v>
      </c>
      <c r="K59" s="103" t="s">
        <v>14</v>
      </c>
      <c r="L59" s="104">
        <f>'Data ALL'!$AI$279/'Data ALL'!$AR$279*100</f>
        <v>22.366377164651521</v>
      </c>
      <c r="M59" s="104">
        <f>'Data ALL'!$AJ$279/'Data ALL'!$AR$279*100</f>
        <v>3.9437489956757341</v>
      </c>
      <c r="N59" s="104">
        <f>'Data ALL'!$AK$279/'Data ALL'!$AR$279*100</f>
        <v>0.17743266788984693</v>
      </c>
      <c r="O59" s="104">
        <f t="shared" si="0"/>
        <v>26.4875588282171</v>
      </c>
      <c r="P59" s="104">
        <f>O59-O58</f>
        <v>0.73492570146757785</v>
      </c>
      <c r="Q59" s="104">
        <v>0.73492570146757785</v>
      </c>
    </row>
    <row r="60" spans="1:17" x14ac:dyDescent="0.2">
      <c r="A60" s="3">
        <v>1</v>
      </c>
      <c r="B60" s="3">
        <v>1</v>
      </c>
      <c r="C60" s="3">
        <v>4</v>
      </c>
      <c r="E60" s="3" t="str">
        <f>'Data ALL'!$AZ$285</f>
        <v>13e</v>
      </c>
      <c r="F60" s="3" t="str">
        <f>'Data ALL'!$C$285</f>
        <v>Total</v>
      </c>
      <c r="G60" s="3" t="str">
        <f>'Data ALL'!$AW$285</f>
        <v>High-income</v>
      </c>
      <c r="H60" s="3" t="s">
        <v>13</v>
      </c>
      <c r="I60" s="3" t="s">
        <v>54</v>
      </c>
      <c r="J60" s="3" t="str">
        <f>'Data ALL'!$B$285</f>
        <v>Korea Republic</v>
      </c>
      <c r="K60" s="3" t="s">
        <v>13</v>
      </c>
      <c r="L60" s="2">
        <f>'Data ALL'!$T$285/'Data ALL'!$AC$285*100</f>
        <v>15.220507927966654</v>
      </c>
      <c r="M60" s="2">
        <f>'Data ALL'!$U$285/'Data ALL'!$AC$285*100</f>
        <v>8.9899103526157926</v>
      </c>
      <c r="N60" s="2">
        <f>'Data ALL'!$V$285/'Data ALL'!$AC$285*100</f>
        <v>0</v>
      </c>
      <c r="O60" s="2">
        <f t="shared" si="0"/>
        <v>24.210418280582445</v>
      </c>
      <c r="P60" s="2">
        <f>O61-O60</f>
        <v>12.039660252626632</v>
      </c>
      <c r="Q60" s="2">
        <v>12.039660252626632</v>
      </c>
    </row>
    <row r="61" spans="1:17" x14ac:dyDescent="0.2">
      <c r="A61" s="3">
        <v>2</v>
      </c>
      <c r="B61" s="3">
        <v>1</v>
      </c>
      <c r="C61" s="3">
        <v>4</v>
      </c>
      <c r="E61" s="103" t="str">
        <f>'Data ALL'!$AZ$285</f>
        <v>13e</v>
      </c>
      <c r="F61" s="103" t="str">
        <f>'Data ALL'!$C$285</f>
        <v>Total</v>
      </c>
      <c r="G61" s="103" t="str">
        <f>'Data ALL'!$AW$285</f>
        <v>High-income</v>
      </c>
      <c r="H61" s="103" t="s">
        <v>14</v>
      </c>
      <c r="I61" s="103" t="s">
        <v>54</v>
      </c>
      <c r="J61" s="103" t="str">
        <f>'Data ALL'!$B$285</f>
        <v>Korea Republic</v>
      </c>
      <c r="K61" s="103" t="s">
        <v>14</v>
      </c>
      <c r="L61" s="104">
        <f>'Data ALL'!$AI$285/'Data ALL'!$AR$285*100</f>
        <v>19.429630131023309</v>
      </c>
      <c r="M61" s="104">
        <f>'Data ALL'!$AJ$285/'Data ALL'!$AR$285*100</f>
        <v>16.424388600268959</v>
      </c>
      <c r="N61" s="104">
        <f>'Data ALL'!$AK$285/'Data ALL'!$AR$285*100</f>
        <v>0.39605980191680867</v>
      </c>
      <c r="O61" s="104">
        <f t="shared" si="0"/>
        <v>36.250078533209077</v>
      </c>
      <c r="P61" s="104">
        <f>O61-O60</f>
        <v>12.039660252626632</v>
      </c>
      <c r="Q61" s="104">
        <v>12.039660252626632</v>
      </c>
    </row>
    <row r="62" spans="1:17" x14ac:dyDescent="0.2">
      <c r="A62" s="3">
        <v>1</v>
      </c>
      <c r="B62" s="3">
        <v>1</v>
      </c>
      <c r="C62" s="3">
        <v>1</v>
      </c>
      <c r="E62" s="3" t="str">
        <f>'Data ALL'!$AZ$21</f>
        <v>19e</v>
      </c>
      <c r="F62" s="3" t="str">
        <f>'Data ALL'!$C$21</f>
        <v>Total</v>
      </c>
      <c r="G62" s="3" t="str">
        <f>'Data ALL'!$AW$21</f>
        <v>Low-income</v>
      </c>
      <c r="H62" s="3" t="s">
        <v>13</v>
      </c>
      <c r="I62" s="3" t="s">
        <v>54</v>
      </c>
      <c r="J62" s="3" t="str">
        <f>'Data ALL'!$B$21</f>
        <v>Afghanistan</v>
      </c>
      <c r="K62" s="3" t="s">
        <v>13</v>
      </c>
      <c r="L62" s="2">
        <f>'Data ALL'!$T$21/'Data ALL'!$AC$21*100</f>
        <v>57.67276671164867</v>
      </c>
      <c r="M62" s="2">
        <f>'Data ALL'!$U$21/'Data ALL'!$AC$21*100</f>
        <v>12.622125007531739</v>
      </c>
      <c r="N62" s="2">
        <f>'Data ALL'!$V$21/'Data ALL'!$AC$21*100</f>
        <v>7.0737632885445949</v>
      </c>
      <c r="O62" s="2">
        <f t="shared" si="0"/>
        <v>77.36865500772501</v>
      </c>
      <c r="P62" s="2">
        <f>O63-O62</f>
        <v>15.478563499607333</v>
      </c>
      <c r="Q62" s="2">
        <v>15.478563499607333</v>
      </c>
    </row>
    <row r="63" spans="1:17" x14ac:dyDescent="0.2">
      <c r="A63" s="3">
        <v>2</v>
      </c>
      <c r="B63" s="3">
        <v>1</v>
      </c>
      <c r="C63" s="3">
        <v>1</v>
      </c>
      <c r="E63" s="103" t="str">
        <f>'Data ALL'!$AZ$21</f>
        <v>19e</v>
      </c>
      <c r="F63" s="103" t="str">
        <f>'Data ALL'!$C$21</f>
        <v>Total</v>
      </c>
      <c r="G63" s="103" t="str">
        <f>'Data ALL'!$AW$21</f>
        <v>Low-income</v>
      </c>
      <c r="H63" s="103" t="s">
        <v>14</v>
      </c>
      <c r="I63" s="103" t="s">
        <v>54</v>
      </c>
      <c r="J63" s="103" t="str">
        <f>'Data ALL'!$B$21</f>
        <v>Afghanistan</v>
      </c>
      <c r="K63" s="103" t="s">
        <v>14</v>
      </c>
      <c r="L63" s="104">
        <f>'Data ALL'!$AI$21/'Data ALL'!$AR$21*100</f>
        <v>51.428373148117359</v>
      </c>
      <c r="M63" s="104">
        <f>'Data ALL'!$AJ$21/'Data ALL'!$AR$21*100</f>
        <v>6.9508039342972934</v>
      </c>
      <c r="N63" s="104">
        <f>'Data ALL'!$AK$21/'Data ALL'!$AR$21*100</f>
        <v>34.468041424917701</v>
      </c>
      <c r="O63" s="104">
        <f t="shared" si="0"/>
        <v>92.847218507332343</v>
      </c>
      <c r="P63" s="104">
        <f>O63-O62</f>
        <v>15.478563499607333</v>
      </c>
      <c r="Q63" s="104">
        <v>15.478563499607333</v>
      </c>
    </row>
    <row r="64" spans="1:17" x14ac:dyDescent="0.2">
      <c r="A64" s="3">
        <v>1</v>
      </c>
      <c r="B64" s="3">
        <v>1</v>
      </c>
      <c r="C64" s="3">
        <v>2</v>
      </c>
      <c r="E64" s="3" t="str">
        <f>'Data ALL'!$AZ$141</f>
        <v>19e</v>
      </c>
      <c r="F64" s="3" t="str">
        <f>'Data ALL'!$C$141</f>
        <v>Total</v>
      </c>
      <c r="G64" s="3" t="str">
        <f>'Data ALL'!$AW$141</f>
        <v>Upper-middle-income</v>
      </c>
      <c r="H64" s="3" t="s">
        <v>13</v>
      </c>
      <c r="I64" s="3" t="s">
        <v>54</v>
      </c>
      <c r="J64" s="3" t="str">
        <f>'Data ALL'!$B$141</f>
        <v>Mongolia</v>
      </c>
      <c r="K64" s="3" t="s">
        <v>13</v>
      </c>
      <c r="L64" s="2">
        <f>'Data ALL'!$T$141/'Data ALL'!$AC$141*100</f>
        <v>34.573663424065252</v>
      </c>
      <c r="M64" s="2">
        <f>'Data ALL'!$U$141/'Data ALL'!$AC$141*100</f>
        <v>7.1096948802480755</v>
      </c>
      <c r="N64" s="2">
        <f>'Data ALL'!$V$141/'Data ALL'!$AC$141*100</f>
        <v>0.83267219460829889</v>
      </c>
      <c r="O64" s="2">
        <f t="shared" si="0"/>
        <v>42.51603049892163</v>
      </c>
      <c r="P64" s="2">
        <f>O65-O64</f>
        <v>-8.7938960808033713</v>
      </c>
      <c r="Q64" s="2">
        <v>-9.0503063067597651</v>
      </c>
    </row>
    <row r="65" spans="1:17" x14ac:dyDescent="0.2">
      <c r="A65" s="3">
        <v>2</v>
      </c>
      <c r="B65" s="3">
        <v>1</v>
      </c>
      <c r="C65" s="3">
        <v>2</v>
      </c>
      <c r="E65" s="103" t="str">
        <f>'Data ALL'!$AZ$141</f>
        <v>19e</v>
      </c>
      <c r="F65" s="103" t="str">
        <f>'Data ALL'!$C$141</f>
        <v>Total</v>
      </c>
      <c r="G65" s="103" t="str">
        <f>'Data ALL'!$AW$141</f>
        <v>Upper-middle-income</v>
      </c>
      <c r="H65" s="103" t="s">
        <v>14</v>
      </c>
      <c r="I65" s="103" t="s">
        <v>54</v>
      </c>
      <c r="J65" s="103" t="str">
        <f>'Data ALL'!$B$141</f>
        <v>Mongolia</v>
      </c>
      <c r="K65" s="103" t="s">
        <v>14</v>
      </c>
      <c r="L65" s="104">
        <f>'Data ALL'!$AI$141/'Data ALL'!$AR$141*100</f>
        <v>27.370456983697768</v>
      </c>
      <c r="M65" s="104">
        <f>'Data ALL'!$AJ$141/'Data ALL'!$AR$141*100</f>
        <v>5.8223709815521136</v>
      </c>
      <c r="N65" s="104">
        <f>'Data ALL'!$AK$141/'Data ALL'!$AR$141*100</f>
        <v>0.52930645286837397</v>
      </c>
      <c r="O65" s="104">
        <f t="shared" si="0"/>
        <v>33.722134418118259</v>
      </c>
      <c r="P65" s="104">
        <f>O65-O64</f>
        <v>-8.7938960808033713</v>
      </c>
      <c r="Q65" s="104">
        <v>-9.0503063067597651</v>
      </c>
    </row>
    <row r="66" spans="1:17" x14ac:dyDescent="0.2">
      <c r="A66" s="3">
        <v>1</v>
      </c>
      <c r="B66" s="3">
        <v>1</v>
      </c>
      <c r="C66" s="3">
        <v>2</v>
      </c>
      <c r="E66" s="3" t="str">
        <f>'Data ALL'!$AZ$243</f>
        <v>19e</v>
      </c>
      <c r="F66" s="3" t="str">
        <f>'Data ALL'!$C$243</f>
        <v>Total</v>
      </c>
      <c r="G66" s="3" t="str">
        <f>'Data ALL'!$AW$243</f>
        <v>Lower-middle-income</v>
      </c>
      <c r="H66" s="3" t="s">
        <v>13</v>
      </c>
      <c r="I66" s="3" t="s">
        <v>54</v>
      </c>
      <c r="J66" s="3" t="str">
        <f>'Data ALL'!$B$243</f>
        <v>Viet Nam</v>
      </c>
      <c r="K66" s="3" t="s">
        <v>13</v>
      </c>
      <c r="L66" s="2">
        <f>'Data ALL'!$T$243/'Data ALL'!$AC$243*100</f>
        <v>61.228905541599779</v>
      </c>
      <c r="M66" s="2">
        <f>'Data ALL'!$U$243/'Data ALL'!$AC$243*100</f>
        <v>7.1734653109445548</v>
      </c>
      <c r="N66" s="2">
        <f>'Data ALL'!$V$243/'Data ALL'!$AC$243*100</f>
        <v>6.9613002980861635E-2</v>
      </c>
      <c r="O66" s="2">
        <f t="shared" si="0"/>
        <v>68.471983855525195</v>
      </c>
      <c r="P66" s="2">
        <f>O67-O66</f>
        <v>-7.4497602567808272</v>
      </c>
      <c r="Q66" s="2">
        <v>-7.1322868658162122</v>
      </c>
    </row>
    <row r="67" spans="1:17" x14ac:dyDescent="0.2">
      <c r="A67" s="3">
        <v>2</v>
      </c>
      <c r="B67" s="3">
        <v>1</v>
      </c>
      <c r="C67" s="3">
        <v>2</v>
      </c>
      <c r="E67" s="103" t="str">
        <f>'Data ALL'!$AZ$243</f>
        <v>19e</v>
      </c>
      <c r="F67" s="103" t="str">
        <f>'Data ALL'!$C$243</f>
        <v>Total</v>
      </c>
      <c r="G67" s="103" t="str">
        <f>'Data ALL'!$AW$243</f>
        <v>Lower-middle-income</v>
      </c>
      <c r="H67" s="103" t="s">
        <v>14</v>
      </c>
      <c r="I67" s="103" t="s">
        <v>54</v>
      </c>
      <c r="J67" s="103" t="str">
        <f>'Data ALL'!$B$243</f>
        <v>Viet Nam</v>
      </c>
      <c r="K67" s="103" t="s">
        <v>14</v>
      </c>
      <c r="L67" s="104">
        <f>'Data ALL'!$AI$243/'Data ALL'!$AR$243*100</f>
        <v>53.927830770368516</v>
      </c>
      <c r="M67" s="104">
        <f>'Data ALL'!$AJ$243/'Data ALL'!$AR$243*100</f>
        <v>6.2334245841094704</v>
      </c>
      <c r="N67" s="104">
        <f>'Data ALL'!$AK$243/'Data ALL'!$AR$243*100</f>
        <v>0.86096824426638141</v>
      </c>
      <c r="O67" s="104">
        <f t="shared" si="0"/>
        <v>61.022223598744368</v>
      </c>
      <c r="P67" s="104">
        <f>O67-O66</f>
        <v>-7.4497602567808272</v>
      </c>
      <c r="Q67" s="104">
        <v>-7.1322868658162122</v>
      </c>
    </row>
    <row r="68" spans="1:17" x14ac:dyDescent="0.2">
      <c r="A68" s="3">
        <v>1</v>
      </c>
      <c r="B68" s="3">
        <v>1</v>
      </c>
      <c r="C68" s="3">
        <v>2</v>
      </c>
      <c r="E68" s="3" t="str">
        <f>'Data ALL'!$AZ$267</f>
        <v>19e</v>
      </c>
      <c r="F68" s="3" t="str">
        <f>'Data ALL'!$C$267</f>
        <v>Total</v>
      </c>
      <c r="G68" s="3" t="str">
        <f>'Data ALL'!$AW$267</f>
        <v>Upper-middle-income</v>
      </c>
      <c r="H68" s="3" t="s">
        <v>13</v>
      </c>
      <c r="I68" s="3" t="s">
        <v>54</v>
      </c>
      <c r="J68" s="3" t="str">
        <f>'Data ALL'!$B$267</f>
        <v>Wallis &amp; Futuma</v>
      </c>
      <c r="K68" s="3" t="s">
        <v>13</v>
      </c>
      <c r="L68" s="2">
        <f>'Data ALL'!$T$267/'Data ALL'!$AC$267*100</f>
        <v>20.922570016474467</v>
      </c>
      <c r="M68" s="2">
        <f>'Data ALL'!$U$267/'Data ALL'!$AC$267*100</f>
        <v>4.3382756727073035</v>
      </c>
      <c r="N68" s="2">
        <f>'Data ALL'!$V$267/'Data ALL'!$AC$267*100</f>
        <v>0</v>
      </c>
      <c r="O68" s="2">
        <f t="shared" ref="O68:O131" si="1">L68+M68+N68</f>
        <v>25.260845689181771</v>
      </c>
      <c r="P68" s="2">
        <f>O69-O68</f>
        <v>-5.3196692185935319</v>
      </c>
      <c r="Q68" s="2">
        <v>-5.3196692185935319</v>
      </c>
    </row>
    <row r="69" spans="1:17" x14ac:dyDescent="0.2">
      <c r="A69" s="3">
        <v>2</v>
      </c>
      <c r="B69" s="3">
        <v>1</v>
      </c>
      <c r="C69" s="3">
        <v>2</v>
      </c>
      <c r="E69" s="103" t="str">
        <f>'Data ALL'!$AZ$267</f>
        <v>19e</v>
      </c>
      <c r="F69" s="103" t="str">
        <f>'Data ALL'!$C$267</f>
        <v>Total</v>
      </c>
      <c r="G69" s="103" t="str">
        <f>'Data ALL'!$AW$267</f>
        <v>Upper-middle-income</v>
      </c>
      <c r="H69" s="103" t="s">
        <v>14</v>
      </c>
      <c r="I69" s="103" t="s">
        <v>54</v>
      </c>
      <c r="J69" s="103" t="str">
        <f>'Data ALL'!$B$267</f>
        <v>Wallis &amp; Futuma</v>
      </c>
      <c r="K69" s="103" t="s">
        <v>14</v>
      </c>
      <c r="L69" s="104">
        <f>'Data ALL'!$AI$267/'Data ALL'!$AR$267*100</f>
        <v>13.411764705882353</v>
      </c>
      <c r="M69" s="104">
        <f>'Data ALL'!$AJ$267/'Data ALL'!$AR$267*100</f>
        <v>3.1176470588235294</v>
      </c>
      <c r="N69" s="104">
        <f>'Data ALL'!$AK$267/'Data ALL'!$AR$267*100</f>
        <v>3.4117647058823533</v>
      </c>
      <c r="O69" s="104">
        <f t="shared" si="1"/>
        <v>19.941176470588239</v>
      </c>
      <c r="P69" s="104">
        <f>O69-O68</f>
        <v>-5.3196692185935319</v>
      </c>
      <c r="Q69" s="104">
        <v>-5.3196692185935319</v>
      </c>
    </row>
    <row r="70" spans="1:17" x14ac:dyDescent="0.2">
      <c r="A70" s="3">
        <v>1</v>
      </c>
      <c r="B70" s="3">
        <v>1</v>
      </c>
      <c r="C70" s="3">
        <v>2</v>
      </c>
      <c r="E70" s="3" t="str">
        <f>'Data ALL'!$AZ$93</f>
        <v>19e</v>
      </c>
      <c r="F70" s="3" t="str">
        <f>'Data ALL'!$C$93</f>
        <v>Total</v>
      </c>
      <c r="G70" s="3" t="str">
        <f>'Data ALL'!$AW$93</f>
        <v>Lower-middle-income</v>
      </c>
      <c r="H70" s="3" t="s">
        <v>13</v>
      </c>
      <c r="I70" s="3" t="s">
        <v>54</v>
      </c>
      <c r="J70" s="3" t="str">
        <f>'Data ALL'!$B$93</f>
        <v>Kiribati</v>
      </c>
      <c r="K70" s="3" t="s">
        <v>13</v>
      </c>
      <c r="L70" s="2">
        <f>'Data ALL'!$T$93/'Data ALL'!$AC$93*100</f>
        <v>10.691361326557903</v>
      </c>
      <c r="M70" s="2">
        <f>'Data ALL'!$U$93/'Data ALL'!$AC$93*100</f>
        <v>23.595881251671567</v>
      </c>
      <c r="N70" s="2">
        <f>'Data ALL'!$V$93/'Data ALL'!$AC$93*100</f>
        <v>14.80342337523402</v>
      </c>
      <c r="O70" s="2">
        <f t="shared" si="1"/>
        <v>49.090665953463485</v>
      </c>
      <c r="P70" s="2">
        <f>O71-O70</f>
        <v>-4.2536296414345145</v>
      </c>
      <c r="Q70" s="2">
        <v>-4.2536296414345145</v>
      </c>
    </row>
    <row r="71" spans="1:17" x14ac:dyDescent="0.2">
      <c r="A71" s="3">
        <v>2</v>
      </c>
      <c r="B71" s="3">
        <v>1</v>
      </c>
      <c r="C71" s="3">
        <v>2</v>
      </c>
      <c r="E71" s="103" t="str">
        <f>'Data ALL'!$AZ$93</f>
        <v>19e</v>
      </c>
      <c r="F71" s="103" t="str">
        <f>'Data ALL'!$C$93</f>
        <v>Total</v>
      </c>
      <c r="G71" s="103" t="str">
        <f>'Data ALL'!$AW$93</f>
        <v>Lower-middle-income</v>
      </c>
      <c r="H71" s="103" t="s">
        <v>14</v>
      </c>
      <c r="I71" s="103" t="s">
        <v>54</v>
      </c>
      <c r="J71" s="103" t="str">
        <f>'Data ALL'!$B$93</f>
        <v>Kiribati</v>
      </c>
      <c r="K71" s="103" t="s">
        <v>14</v>
      </c>
      <c r="L71" s="104">
        <f>'Data ALL'!$AI$93/'Data ALL'!$AR$93*100</f>
        <v>13.810316139767053</v>
      </c>
      <c r="M71" s="104">
        <f>'Data ALL'!$AJ$93/'Data ALL'!$AR$93*100</f>
        <v>12.117059802290301</v>
      </c>
      <c r="N71" s="104">
        <f>'Data ALL'!$AK$93/'Data ALL'!$AR$93*100</f>
        <v>18.909660369971615</v>
      </c>
      <c r="O71" s="104">
        <f t="shared" si="1"/>
        <v>44.837036312028971</v>
      </c>
      <c r="P71" s="104">
        <f>O71-O70</f>
        <v>-4.2536296414345145</v>
      </c>
      <c r="Q71" s="104">
        <v>-4.2536296414345145</v>
      </c>
    </row>
    <row r="72" spans="1:17" x14ac:dyDescent="0.2">
      <c r="A72" s="3">
        <v>1</v>
      </c>
      <c r="B72" s="3">
        <v>1</v>
      </c>
      <c r="C72" s="3">
        <v>2</v>
      </c>
      <c r="E72" s="3" t="str">
        <f>'Data ALL'!$AZ$51</f>
        <v>19e</v>
      </c>
      <c r="F72" s="3" t="str">
        <f>'Data ALL'!$C$51</f>
        <v>Total</v>
      </c>
      <c r="G72" s="3" t="str">
        <f>'Data ALL'!$AW$51</f>
        <v>Lower-middle-income</v>
      </c>
      <c r="H72" s="3" t="s">
        <v>13</v>
      </c>
      <c r="I72" s="3" t="s">
        <v>54</v>
      </c>
      <c r="J72" s="3" t="str">
        <f>'Data ALL'!$B$51</f>
        <v xml:space="preserve"> Cambodia</v>
      </c>
      <c r="K72" s="3" t="s">
        <v>13</v>
      </c>
      <c r="L72" s="2">
        <f>'Data ALL'!$T$51/'Data ALL'!$AC$51*100</f>
        <v>76.51146467860714</v>
      </c>
      <c r="M72" s="2">
        <f>'Data ALL'!$U$51/'Data ALL'!$AC$51*100</f>
        <v>11.467248537745856</v>
      </c>
      <c r="N72" s="2">
        <f>'Data ALL'!$V$51/'Data ALL'!$AC$51*100</f>
        <v>1.0045761735915386</v>
      </c>
      <c r="O72" s="2">
        <f t="shared" si="1"/>
        <v>88.983289389944545</v>
      </c>
      <c r="P72" s="2">
        <f>O73-O72</f>
        <v>-1.3840189629199671</v>
      </c>
      <c r="Q72" s="2">
        <v>-1.3840189629199671</v>
      </c>
    </row>
    <row r="73" spans="1:17" x14ac:dyDescent="0.2">
      <c r="A73" s="3">
        <v>2</v>
      </c>
      <c r="B73" s="3">
        <v>1</v>
      </c>
      <c r="C73" s="3">
        <v>2</v>
      </c>
      <c r="E73" s="103" t="str">
        <f>'Data ALL'!$AZ$51</f>
        <v>19e</v>
      </c>
      <c r="F73" s="103" t="str">
        <f>'Data ALL'!$C$51</f>
        <v>Total</v>
      </c>
      <c r="G73" s="103" t="str">
        <f>'Data ALL'!$AW$51</f>
        <v>Lower-middle-income</v>
      </c>
      <c r="H73" s="103" t="s">
        <v>14</v>
      </c>
      <c r="I73" s="103" t="s">
        <v>54</v>
      </c>
      <c r="J73" s="103" t="str">
        <f>'Data ALL'!$B$51</f>
        <v xml:space="preserve"> Cambodia</v>
      </c>
      <c r="K73" s="103" t="s">
        <v>14</v>
      </c>
      <c r="L73" s="104">
        <f>'Data ALL'!$AI$51/'Data ALL'!$AR$51*100</f>
        <v>75.241407103149157</v>
      </c>
      <c r="M73" s="104">
        <f>'Data ALL'!$AJ$51/'Data ALL'!$AR$51*100</f>
        <v>10.87085431111424</v>
      </c>
      <c r="N73" s="104">
        <f>'Data ALL'!$AK$51/'Data ALL'!$AR$51*100</f>
        <v>1.4870090127611766</v>
      </c>
      <c r="O73" s="104">
        <f t="shared" si="1"/>
        <v>87.599270427024578</v>
      </c>
      <c r="P73" s="104">
        <f>O73-O72</f>
        <v>-1.3840189629199671</v>
      </c>
      <c r="Q73" s="104">
        <v>-1.3840189629199671</v>
      </c>
    </row>
    <row r="74" spans="1:17" x14ac:dyDescent="0.2">
      <c r="A74" s="3">
        <v>1</v>
      </c>
      <c r="B74" s="3">
        <v>1</v>
      </c>
      <c r="C74" s="3">
        <v>2</v>
      </c>
      <c r="E74" s="3" t="str">
        <f>'Data ALL'!$AZ$105</f>
        <v>19e</v>
      </c>
      <c r="F74" s="3" t="str">
        <f>'Data ALL'!$C$105</f>
        <v>Total</v>
      </c>
      <c r="G74" s="3" t="str">
        <f>'Data ALL'!$AW$105</f>
        <v>Lower-middle-income</v>
      </c>
      <c r="H74" s="3" t="s">
        <v>13</v>
      </c>
      <c r="I74" s="3" t="s">
        <v>54</v>
      </c>
      <c r="J74" s="3" t="str">
        <f>'Data ALL'!$B$105</f>
        <v>Lao PDR</v>
      </c>
      <c r="K74" s="3" t="s">
        <v>13</v>
      </c>
      <c r="L74" s="2">
        <f>'Data ALL'!$T$105/'Data ALL'!$AC$105*100</f>
        <v>24.772531409494071</v>
      </c>
      <c r="M74" s="2">
        <f>'Data ALL'!$U$105/'Data ALL'!$AC$105*100</f>
        <v>10.716066508794361</v>
      </c>
      <c r="N74" s="2">
        <f>'Data ALL'!$V$105/'Data ALL'!$AC$105*100</f>
        <v>50.047480765824574</v>
      </c>
      <c r="O74" s="2">
        <f t="shared" si="1"/>
        <v>85.536078684113008</v>
      </c>
      <c r="P74" s="2">
        <f>O75-O74</f>
        <v>2.0030311841243105</v>
      </c>
      <c r="Q74" s="2">
        <v>2.0030311841243105</v>
      </c>
    </row>
    <row r="75" spans="1:17" x14ac:dyDescent="0.2">
      <c r="A75" s="3">
        <v>2</v>
      </c>
      <c r="B75" s="3">
        <v>1</v>
      </c>
      <c r="C75" s="3">
        <v>2</v>
      </c>
      <c r="E75" s="103" t="str">
        <f>'Data ALL'!$AZ$105</f>
        <v>19e</v>
      </c>
      <c r="F75" s="103" t="str">
        <f>'Data ALL'!$C$105</f>
        <v>Total</v>
      </c>
      <c r="G75" s="103" t="str">
        <f>'Data ALL'!$AW$105</f>
        <v>Lower-middle-income</v>
      </c>
      <c r="H75" s="103" t="s">
        <v>14</v>
      </c>
      <c r="I75" s="103" t="s">
        <v>54</v>
      </c>
      <c r="J75" s="103" t="str">
        <f>'Data ALL'!$B$105</f>
        <v>Lao PDR</v>
      </c>
      <c r="K75" s="103" t="s">
        <v>14</v>
      </c>
      <c r="L75" s="104">
        <f>'Data ALL'!$AI$105/'Data ALL'!$AR$105*100</f>
        <v>26.047437397695656</v>
      </c>
      <c r="M75" s="104">
        <f>'Data ALL'!$AJ$105/'Data ALL'!$AR$105*100</f>
        <v>10.444500224495062</v>
      </c>
      <c r="N75" s="104">
        <f>'Data ALL'!$AK$105/'Data ALL'!$AR$105*100</f>
        <v>51.047172246046593</v>
      </c>
      <c r="O75" s="104">
        <f t="shared" si="1"/>
        <v>87.539109868237318</v>
      </c>
      <c r="P75" s="104">
        <f>O75-O74</f>
        <v>2.0030311841243105</v>
      </c>
      <c r="Q75" s="104">
        <v>2.0030311841243105</v>
      </c>
    </row>
    <row r="76" spans="1:17" x14ac:dyDescent="0.2">
      <c r="A76" s="3">
        <v>1</v>
      </c>
      <c r="B76" s="3">
        <v>1</v>
      </c>
      <c r="C76" s="3">
        <v>2</v>
      </c>
      <c r="E76" s="3" t="str">
        <f>'Data ALL'!$AZ$255</f>
        <v>19e</v>
      </c>
      <c r="F76" s="3" t="str">
        <f>'Data ALL'!$C$255</f>
        <v>Total</v>
      </c>
      <c r="G76" s="3" t="str">
        <f>'Data ALL'!$AW$255</f>
        <v>Lower-middle-income</v>
      </c>
      <c r="H76" s="3" t="s">
        <v>13</v>
      </c>
      <c r="I76" s="3" t="s">
        <v>54</v>
      </c>
      <c r="J76" s="3" t="str">
        <f>'Data ALL'!$B$255</f>
        <v>Vanuatu</v>
      </c>
      <c r="K76" s="3" t="s">
        <v>13</v>
      </c>
      <c r="L76" s="2">
        <f>'Data ALL'!$T$255/'Data ALL'!$AC$255*100</f>
        <v>54.866307867144116</v>
      </c>
      <c r="M76" s="2">
        <f>'Data ALL'!$U$255/'Data ALL'!$AC$255*100</f>
        <v>4.3184595921693072</v>
      </c>
      <c r="N76" s="2">
        <f>'Data ALL'!$V$255/'Data ALL'!$AC$255*100</f>
        <v>6.3511803932499946</v>
      </c>
      <c r="O76" s="2">
        <f t="shared" si="1"/>
        <v>65.53594785256341</v>
      </c>
      <c r="P76" s="2">
        <f>O77-O76</f>
        <v>3.1164342210571903</v>
      </c>
      <c r="Q76" s="2">
        <v>3.1164342210571903</v>
      </c>
    </row>
    <row r="77" spans="1:17" x14ac:dyDescent="0.2">
      <c r="A77" s="3">
        <v>2</v>
      </c>
      <c r="B77" s="3">
        <v>1</v>
      </c>
      <c r="C77" s="3">
        <v>2</v>
      </c>
      <c r="E77" s="103" t="str">
        <f>'Data ALL'!$AZ$255</f>
        <v>19e</v>
      </c>
      <c r="F77" s="103" t="str">
        <f>'Data ALL'!$C$255</f>
        <v>Total</v>
      </c>
      <c r="G77" s="103" t="str">
        <f>'Data ALL'!$AW$255</f>
        <v>Lower-middle-income</v>
      </c>
      <c r="H77" s="103" t="s">
        <v>14</v>
      </c>
      <c r="I77" s="103" t="s">
        <v>54</v>
      </c>
      <c r="J77" s="103" t="str">
        <f>'Data ALL'!$B$255</f>
        <v>Vanuatu</v>
      </c>
      <c r="K77" s="103" t="s">
        <v>14</v>
      </c>
      <c r="L77" s="104">
        <f>'Data ALL'!$AI$255/'Data ALL'!$AR$255*100</f>
        <v>59.024671009601548</v>
      </c>
      <c r="M77" s="104">
        <f>'Data ALL'!$AJ$255/'Data ALL'!$AR$255*100</f>
        <v>2.9929623525102684</v>
      </c>
      <c r="N77" s="104">
        <f>'Data ALL'!$AK$255/'Data ALL'!$AR$255*100</f>
        <v>6.6347487115087773</v>
      </c>
      <c r="O77" s="104">
        <f t="shared" si="1"/>
        <v>68.652382073620601</v>
      </c>
      <c r="P77" s="104">
        <f>O77-O76</f>
        <v>3.1164342210571903</v>
      </c>
      <c r="Q77" s="104">
        <v>3.1164342210571903</v>
      </c>
    </row>
    <row r="78" spans="1:17" x14ac:dyDescent="0.2">
      <c r="A78" s="3">
        <v>1</v>
      </c>
      <c r="B78" s="3">
        <v>1</v>
      </c>
      <c r="C78" s="3">
        <v>2</v>
      </c>
      <c r="E78" s="3" t="str">
        <f>'Data ALL'!$AZ$207</f>
        <v>19e</v>
      </c>
      <c r="F78" s="3" t="str">
        <f>'Data ALL'!$C$207</f>
        <v>Total</v>
      </c>
      <c r="G78" s="3" t="str">
        <f>'Data ALL'!$AW$207</f>
        <v>Lower-middle-income</v>
      </c>
      <c r="H78" s="3" t="s">
        <v>13</v>
      </c>
      <c r="I78" s="3" t="s">
        <v>54</v>
      </c>
      <c r="J78" s="3" t="str">
        <f>'Data ALL'!$B$207</f>
        <v>Timor Leste</v>
      </c>
      <c r="K78" s="3" t="s">
        <v>13</v>
      </c>
      <c r="L78" s="2">
        <f>'Data ALL'!$T$207/'Data ALL'!$AC$207*100</f>
        <v>33.442687580079692</v>
      </c>
      <c r="M78" s="2">
        <f>'Data ALL'!$U$207/'Data ALL'!$AC$207*100</f>
        <v>25.5994536980978</v>
      </c>
      <c r="N78" s="2">
        <f>'Data ALL'!$V$207/'Data ALL'!$AC$207*100</f>
        <v>16.26726553370035</v>
      </c>
      <c r="O78" s="2">
        <f t="shared" si="1"/>
        <v>75.309406811877849</v>
      </c>
      <c r="P78" s="2">
        <f>O79-O78</f>
        <v>5.1161389402520427</v>
      </c>
      <c r="Q78" s="2">
        <v>5.1161389402520427</v>
      </c>
    </row>
    <row r="79" spans="1:17" x14ac:dyDescent="0.2">
      <c r="A79" s="3">
        <v>2</v>
      </c>
      <c r="B79" s="3">
        <v>1</v>
      </c>
      <c r="C79" s="3">
        <v>2</v>
      </c>
      <c r="E79" s="103" t="str">
        <f>'Data ALL'!$AZ$207</f>
        <v>19e</v>
      </c>
      <c r="F79" s="103" t="str">
        <f>'Data ALL'!$C$207</f>
        <v>Total</v>
      </c>
      <c r="G79" s="103" t="str">
        <f>'Data ALL'!$AW$207</f>
        <v>Lower-middle-income</v>
      </c>
      <c r="H79" s="103" t="s">
        <v>14</v>
      </c>
      <c r="I79" s="103" t="s">
        <v>54</v>
      </c>
      <c r="J79" s="103" t="str">
        <f>'Data ALL'!$B$207</f>
        <v>Timor Leste</v>
      </c>
      <c r="K79" s="103" t="s">
        <v>14</v>
      </c>
      <c r="L79" s="104">
        <f>'Data ALL'!$AI$207/'Data ALL'!$AR$207*100</f>
        <v>45.374926835613174</v>
      </c>
      <c r="M79" s="104">
        <f>'Data ALL'!$AJ$207/'Data ALL'!$AR$207*100</f>
        <v>13.944590171042078</v>
      </c>
      <c r="N79" s="104">
        <f>'Data ALL'!$AK$207/'Data ALL'!$AR$207*100</f>
        <v>21.106028745474646</v>
      </c>
      <c r="O79" s="104">
        <f t="shared" si="1"/>
        <v>80.425545752129892</v>
      </c>
      <c r="P79" s="104">
        <f>O79-O78</f>
        <v>5.1161389402520427</v>
      </c>
      <c r="Q79" s="104">
        <v>5.1161389402520427</v>
      </c>
    </row>
    <row r="80" spans="1:17" x14ac:dyDescent="0.2">
      <c r="A80" s="3">
        <v>1</v>
      </c>
      <c r="B80" s="3">
        <v>1</v>
      </c>
      <c r="C80" s="3">
        <v>2</v>
      </c>
      <c r="E80" s="3" t="str">
        <f>'Data ALL'!$AZ$153</f>
        <v>19e</v>
      </c>
      <c r="F80" s="3" t="str">
        <f>'Data ALL'!$C$153</f>
        <v>Total</v>
      </c>
      <c r="G80" s="3" t="str">
        <f>'Data ALL'!$AW$153</f>
        <v>Lower-middle-income</v>
      </c>
      <c r="H80" s="3" t="s">
        <v>13</v>
      </c>
      <c r="I80" s="3" t="s">
        <v>54</v>
      </c>
      <c r="J80" s="3" t="str">
        <f>'Data ALL'!$B$153</f>
        <v>Myanmar</v>
      </c>
      <c r="K80" s="3" t="s">
        <v>13</v>
      </c>
      <c r="L80" s="2">
        <f>'Data ALL'!$T$153/'Data ALL'!$AC$153*100</f>
        <v>66.88266514431605</v>
      </c>
      <c r="M80" s="2">
        <f>'Data ALL'!$U$153/'Data ALL'!$AC$153*100</f>
        <v>10.329343054430309</v>
      </c>
      <c r="N80" s="2">
        <f>'Data ALL'!$V$153/'Data ALL'!$AC$153*100</f>
        <v>1.172093678046668</v>
      </c>
      <c r="O80" s="2">
        <f t="shared" si="1"/>
        <v>78.384101876793025</v>
      </c>
      <c r="P80" s="2">
        <f>O81-O80</f>
        <v>5.498266464377366</v>
      </c>
      <c r="Q80" s="2">
        <v>5.498266464377366</v>
      </c>
    </row>
    <row r="81" spans="1:17" x14ac:dyDescent="0.2">
      <c r="A81" s="3">
        <v>2</v>
      </c>
      <c r="B81" s="3">
        <v>1</v>
      </c>
      <c r="C81" s="3">
        <v>2</v>
      </c>
      <c r="E81" s="103" t="str">
        <f>'Data ALL'!$AZ$153</f>
        <v>19e</v>
      </c>
      <c r="F81" s="103" t="str">
        <f>'Data ALL'!$C$153</f>
        <v>Total</v>
      </c>
      <c r="G81" s="103" t="str">
        <f>'Data ALL'!$AW$153</f>
        <v>Lower-middle-income</v>
      </c>
      <c r="H81" s="103" t="s">
        <v>14</v>
      </c>
      <c r="I81" s="103" t="s">
        <v>54</v>
      </c>
      <c r="J81" s="103" t="str">
        <f>'Data ALL'!$B$153</f>
        <v>Myanmar</v>
      </c>
      <c r="K81" s="103" t="s">
        <v>14</v>
      </c>
      <c r="L81" s="104">
        <f>'Data ALL'!$AI$153/'Data ALL'!$AR$153*100</f>
        <v>65.093632958801493</v>
      </c>
      <c r="M81" s="104">
        <f>'Data ALL'!$AJ$153/'Data ALL'!$AR$153*100</f>
        <v>17.945152921607857</v>
      </c>
      <c r="N81" s="104">
        <f>'Data ALL'!$AK$153/'Data ALL'!$AR$153*100</f>
        <v>0.8435824607610477</v>
      </c>
      <c r="O81" s="104">
        <f t="shared" si="1"/>
        <v>83.882368341170391</v>
      </c>
      <c r="P81" s="104">
        <f>O81-O80</f>
        <v>5.498266464377366</v>
      </c>
      <c r="Q81" s="104">
        <v>5.498266464377366</v>
      </c>
    </row>
    <row r="82" spans="1:17" x14ac:dyDescent="0.2">
      <c r="A82" s="3">
        <v>1</v>
      </c>
      <c r="B82" s="3">
        <v>1</v>
      </c>
      <c r="C82" s="3">
        <v>2</v>
      </c>
      <c r="E82" s="3" t="str">
        <f>'Data ALL'!$AZ$165</f>
        <v>19e</v>
      </c>
      <c r="F82" s="3" t="str">
        <f>'Data ALL'!$C$165</f>
        <v>Total</v>
      </c>
      <c r="G82" s="3" t="str">
        <f>'Data ALL'!$AW$165</f>
        <v>Lower-middle-income</v>
      </c>
      <c r="H82" s="3" t="s">
        <v>13</v>
      </c>
      <c r="I82" s="3" t="s">
        <v>54</v>
      </c>
      <c r="J82" s="3" t="str">
        <f>'Data ALL'!$B$165</f>
        <v>Nepal</v>
      </c>
      <c r="K82" s="3" t="s">
        <v>13</v>
      </c>
      <c r="L82" s="2">
        <f>'Data ALL'!$T$165/'Data ALL'!$AC$165*100</f>
        <v>54.342419595775951</v>
      </c>
      <c r="M82" s="2">
        <f>'Data ALL'!$U$165/'Data ALL'!$AC$165*100</f>
        <v>22.103453037617854</v>
      </c>
      <c r="N82" s="2">
        <f>'Data ALL'!$V$165/'Data ALL'!$AC$165*100</f>
        <v>1.0050274989845593</v>
      </c>
      <c r="O82" s="2">
        <f t="shared" si="1"/>
        <v>77.450900132378365</v>
      </c>
      <c r="P82" s="2">
        <f>O83-O82</f>
        <v>9.0178662511406884</v>
      </c>
      <c r="Q82" s="2">
        <v>9.0178662511406884</v>
      </c>
    </row>
    <row r="83" spans="1:17" x14ac:dyDescent="0.2">
      <c r="A83" s="3">
        <v>2</v>
      </c>
      <c r="B83" s="3">
        <v>1</v>
      </c>
      <c r="C83" s="3">
        <v>2</v>
      </c>
      <c r="E83" s="103" t="str">
        <f>'Data ALL'!$AZ$165</f>
        <v>19e</v>
      </c>
      <c r="F83" s="103" t="str">
        <f>'Data ALL'!$C$165</f>
        <v>Total</v>
      </c>
      <c r="G83" s="103" t="str">
        <f>'Data ALL'!$AW$165</f>
        <v>Lower-middle-income</v>
      </c>
      <c r="H83" s="103" t="s">
        <v>14</v>
      </c>
      <c r="I83" s="103" t="s">
        <v>54</v>
      </c>
      <c r="J83" s="103" t="str">
        <f>'Data ALL'!$B$165</f>
        <v>Nepal</v>
      </c>
      <c r="K83" s="103" t="s">
        <v>14</v>
      </c>
      <c r="L83" s="104">
        <f>'Data ALL'!$AI$165/'Data ALL'!$AR$165*100</f>
        <v>58.248126407278001</v>
      </c>
      <c r="M83" s="104">
        <f>'Data ALL'!$AJ$165/'Data ALL'!$AR$165*100</f>
        <v>25.65814395374279</v>
      </c>
      <c r="N83" s="104">
        <f>'Data ALL'!$AK$165/'Data ALL'!$AR$165*100</f>
        <v>2.5624960224982649</v>
      </c>
      <c r="O83" s="104">
        <f t="shared" si="1"/>
        <v>86.468766383519053</v>
      </c>
      <c r="P83" s="104">
        <f>O83-O82</f>
        <v>9.0178662511406884</v>
      </c>
      <c r="Q83" s="104">
        <v>9.0178662511406884</v>
      </c>
    </row>
    <row r="84" spans="1:17" x14ac:dyDescent="0.2">
      <c r="A84" s="3">
        <v>1</v>
      </c>
      <c r="B84" s="3">
        <v>1</v>
      </c>
      <c r="C84" s="3">
        <v>3</v>
      </c>
      <c r="E84" s="3" t="str">
        <f>'Data ALL'!$AZ$231</f>
        <v>19e</v>
      </c>
      <c r="F84" s="3" t="str">
        <f>'Data ALL'!$C$231</f>
        <v>Total</v>
      </c>
      <c r="G84" s="3" t="str">
        <f>'Data ALL'!$AW$231</f>
        <v>Upper-middle-income</v>
      </c>
      <c r="H84" s="3" t="s">
        <v>13</v>
      </c>
      <c r="I84" s="3" t="s">
        <v>54</v>
      </c>
      <c r="J84" s="3" t="str">
        <f>'Data ALL'!$B$231</f>
        <v>Tuvalu</v>
      </c>
      <c r="K84" s="3" t="s">
        <v>13</v>
      </c>
      <c r="L84" s="2">
        <f>'Data ALL'!$T$231/'Data ALL'!$AC$231*100</f>
        <v>5.6650246305418719</v>
      </c>
      <c r="M84" s="2">
        <f>'Data ALL'!$U$231/'Data ALL'!$AC$231*100</f>
        <v>14.16256157635468</v>
      </c>
      <c r="N84" s="2">
        <f>'Data ALL'!$V$231/'Data ALL'!$AC$231*100</f>
        <v>0.61576354679802958</v>
      </c>
      <c r="O84" s="2">
        <f t="shared" si="1"/>
        <v>20.44334975369458</v>
      </c>
      <c r="P84" s="2">
        <f>O85-O84</f>
        <v>-0.48210944361706254</v>
      </c>
      <c r="Q84" s="2">
        <v>-0.48210944361706254</v>
      </c>
    </row>
    <row r="85" spans="1:17" x14ac:dyDescent="0.2">
      <c r="A85" s="3">
        <v>2</v>
      </c>
      <c r="B85" s="3">
        <v>1</v>
      </c>
      <c r="C85" s="3">
        <v>3</v>
      </c>
      <c r="E85" s="103" t="str">
        <f>'Data ALL'!$AZ$231</f>
        <v>19e</v>
      </c>
      <c r="F85" s="103" t="str">
        <f>'Data ALL'!$C$231</f>
        <v>Total</v>
      </c>
      <c r="G85" s="103" t="str">
        <f>'Data ALL'!$AW$231</f>
        <v>Upper-middle-income</v>
      </c>
      <c r="H85" s="103" t="s">
        <v>14</v>
      </c>
      <c r="I85" s="103" t="s">
        <v>54</v>
      </c>
      <c r="J85" s="103" t="str">
        <f>'Data ALL'!$B$231</f>
        <v>Tuvalu</v>
      </c>
      <c r="K85" s="103" t="s">
        <v>14</v>
      </c>
      <c r="L85" s="104">
        <f>'Data ALL'!$AI$231/'Data ALL'!$AR$231*100</f>
        <v>4.6511627906976747</v>
      </c>
      <c r="M85" s="104">
        <f>'Data ALL'!$AJ$231/'Data ALL'!$AR$231*100</f>
        <v>14.922480620155037</v>
      </c>
      <c r="N85" s="104">
        <f>'Data ALL'!$AK$231/'Data ALL'!$AR$231*100</f>
        <v>0.38759689922480622</v>
      </c>
      <c r="O85" s="104">
        <f t="shared" si="1"/>
        <v>19.961240310077518</v>
      </c>
      <c r="P85" s="104">
        <f>O85-O84</f>
        <v>-0.48210944361706254</v>
      </c>
      <c r="Q85" s="104">
        <v>-0.48210944361706254</v>
      </c>
    </row>
    <row r="86" spans="1:17" x14ac:dyDescent="0.2">
      <c r="A86" s="3">
        <v>1</v>
      </c>
      <c r="B86" s="3">
        <v>1</v>
      </c>
      <c r="C86" s="3">
        <v>3</v>
      </c>
      <c r="E86" s="3" t="str">
        <f>'Data ALL'!$AZ$219</f>
        <v>19e</v>
      </c>
      <c r="F86" s="3" t="str">
        <f>'Data ALL'!$C$219</f>
        <v>Total</v>
      </c>
      <c r="G86" s="3" t="str">
        <f>'Data ALL'!$AW$219</f>
        <v>Upper-middle-income</v>
      </c>
      <c r="H86" s="3" t="s">
        <v>13</v>
      </c>
      <c r="I86" s="3" t="s">
        <v>54</v>
      </c>
      <c r="J86" s="3" t="str">
        <f>'Data ALL'!$B$219</f>
        <v>Tonga</v>
      </c>
      <c r="K86" s="3" t="s">
        <v>13</v>
      </c>
      <c r="L86" s="2">
        <f>'Data ALL'!$T$219/'Data ALL'!$AC$219*100</f>
        <v>50.397700688456659</v>
      </c>
      <c r="M86" s="2">
        <f>'Data ALL'!$U$219/'Data ALL'!$AC$219*100</f>
        <v>19.637724751019316</v>
      </c>
      <c r="N86" s="2">
        <f>'Data ALL'!$V$219/'Data ALL'!$AC$219*100</f>
        <v>8.3884767061025336</v>
      </c>
      <c r="O86" s="2">
        <f t="shared" si="1"/>
        <v>78.423902145578509</v>
      </c>
      <c r="P86" s="2">
        <f>O87-O86</f>
        <v>-2.5717831194288294</v>
      </c>
      <c r="Q86" s="2">
        <v>-0.26931420124911654</v>
      </c>
    </row>
    <row r="87" spans="1:17" x14ac:dyDescent="0.2">
      <c r="A87" s="3">
        <v>2</v>
      </c>
      <c r="B87" s="3">
        <v>1</v>
      </c>
      <c r="C87" s="3">
        <v>3</v>
      </c>
      <c r="E87" s="103" t="str">
        <f>'Data ALL'!$AZ$219</f>
        <v>19e</v>
      </c>
      <c r="F87" s="103" t="str">
        <f>'Data ALL'!$C$219</f>
        <v>Total</v>
      </c>
      <c r="G87" s="103" t="str">
        <f>'Data ALL'!$AW$219</f>
        <v>Upper-middle-income</v>
      </c>
      <c r="H87" s="103" t="s">
        <v>14</v>
      </c>
      <c r="I87" s="103" t="s">
        <v>54</v>
      </c>
      <c r="J87" s="103" t="str">
        <f>'Data ALL'!$B$219</f>
        <v>Tonga</v>
      </c>
      <c r="K87" s="103" t="s">
        <v>14</v>
      </c>
      <c r="L87" s="104">
        <f>'Data ALL'!$AI$219/'Data ALL'!$AR$219*100</f>
        <v>39.873760144274122</v>
      </c>
      <c r="M87" s="104">
        <f>'Data ALL'!$AJ$219/'Data ALL'!$AR$219*100</f>
        <v>18.232642019837691</v>
      </c>
      <c r="N87" s="104">
        <f>'Data ALL'!$AK$219/'Data ALL'!$AR$219*100</f>
        <v>17.74571686203787</v>
      </c>
      <c r="O87" s="104">
        <f t="shared" si="1"/>
        <v>75.85211902614968</v>
      </c>
      <c r="P87" s="104">
        <f>O87-O86</f>
        <v>-2.5717831194288294</v>
      </c>
      <c r="Q87" s="104">
        <v>-0.26931420124911654</v>
      </c>
    </row>
    <row r="88" spans="1:17" x14ac:dyDescent="0.2">
      <c r="A88" s="3">
        <v>1</v>
      </c>
      <c r="B88" s="3">
        <v>1</v>
      </c>
      <c r="C88" s="3">
        <v>3</v>
      </c>
      <c r="E88" s="3" t="str">
        <f>'Data ALL'!$AZ$63</f>
        <v>19e</v>
      </c>
      <c r="F88" s="3" t="str">
        <f>'Data ALL'!$C$63</f>
        <v>Total</v>
      </c>
      <c r="G88" s="3" t="str">
        <f>'Data ALL'!$AW$63</f>
        <v>Upper-middle-income</v>
      </c>
      <c r="H88" s="3" t="s">
        <v>13</v>
      </c>
      <c r="I88" s="3" t="s">
        <v>54</v>
      </c>
      <c r="J88" s="3" t="str">
        <f>'Data ALL'!$B$63</f>
        <v>Cook Islands</v>
      </c>
      <c r="K88" s="3" t="s">
        <v>13</v>
      </c>
      <c r="L88" s="2">
        <f>'Data ALL'!$T$63/'Data ALL'!$AC$63*100</f>
        <v>21.428571428571427</v>
      </c>
      <c r="M88" s="2">
        <f>'Data ALL'!$U$63/'Data ALL'!$AC$63*100</f>
        <v>5.0351288056206087</v>
      </c>
      <c r="N88" s="2">
        <f>'Data ALL'!$V$63/'Data ALL'!$AC$63*100</f>
        <v>1.1475409836065573</v>
      </c>
      <c r="O88" s="2">
        <f t="shared" si="1"/>
        <v>27.611241217798593</v>
      </c>
      <c r="P88" s="2">
        <f>O89-O88</f>
        <v>2.2123680087957069</v>
      </c>
      <c r="Q88" s="2">
        <v>2.2123680087957069</v>
      </c>
    </row>
    <row r="89" spans="1:17" x14ac:dyDescent="0.2">
      <c r="A89" s="3">
        <v>2</v>
      </c>
      <c r="B89" s="3">
        <v>1</v>
      </c>
      <c r="C89" s="3">
        <v>3</v>
      </c>
      <c r="E89" s="103" t="str">
        <f>'Data ALL'!$AZ$63</f>
        <v>19e</v>
      </c>
      <c r="F89" s="103" t="str">
        <f>'Data ALL'!$C$63</f>
        <v>Total</v>
      </c>
      <c r="G89" s="103" t="str">
        <f>'Data ALL'!$AW$63</f>
        <v>Upper-middle-income</v>
      </c>
      <c r="H89" s="103" t="s">
        <v>14</v>
      </c>
      <c r="I89" s="103" t="s">
        <v>54</v>
      </c>
      <c r="J89" s="103" t="str">
        <f>'Data ALL'!$B$63</f>
        <v>Cook Islands</v>
      </c>
      <c r="K89" s="103" t="s">
        <v>14</v>
      </c>
      <c r="L89" s="104">
        <f>'Data ALL'!$AI$63/'Data ALL'!$AR$63*100</f>
        <v>21.791044776119403</v>
      </c>
      <c r="M89" s="104">
        <f>'Data ALL'!$AJ$63/'Data ALL'!$AR$63*100</f>
        <v>6.4314789687924021</v>
      </c>
      <c r="N89" s="104">
        <f>'Data ALL'!$AK$63/'Data ALL'!$AR$63*100</f>
        <v>1.6010854816824966</v>
      </c>
      <c r="O89" s="104">
        <f t="shared" si="1"/>
        <v>29.8236092265943</v>
      </c>
      <c r="P89" s="104">
        <f>O89-O88</f>
        <v>2.2123680087957069</v>
      </c>
      <c r="Q89" s="104">
        <v>2.2123680087957069</v>
      </c>
    </row>
    <row r="90" spans="1:17" x14ac:dyDescent="0.2">
      <c r="A90" s="3">
        <v>1</v>
      </c>
      <c r="B90" s="3">
        <v>1</v>
      </c>
      <c r="C90" s="3">
        <v>3</v>
      </c>
      <c r="E90" s="3" t="str">
        <f>'Data ALL'!$AZ$117</f>
        <v>19e</v>
      </c>
      <c r="F90" s="3" t="str">
        <f>'Data ALL'!$C$117</f>
        <v>Total</v>
      </c>
      <c r="G90" s="3" t="str">
        <f>'Data ALL'!$AW$117</f>
        <v>Upper-middle-income</v>
      </c>
      <c r="H90" s="3" t="s">
        <v>13</v>
      </c>
      <c r="I90" s="3" t="s">
        <v>54</v>
      </c>
      <c r="J90" s="3" t="str">
        <f>'Data ALL'!$B$117</f>
        <v>Maldives</v>
      </c>
      <c r="K90" s="3" t="s">
        <v>13</v>
      </c>
      <c r="L90" s="2">
        <f>'Data ALL'!$T$117/'Data ALL'!$AC$117*100</f>
        <v>18.125965781095825</v>
      </c>
      <c r="M90" s="2">
        <f>'Data ALL'!$U$117/'Data ALL'!$AC$117*100</f>
        <v>24.348854094911847</v>
      </c>
      <c r="N90" s="2">
        <f>'Data ALL'!$V$117/'Data ALL'!$AC$117*100</f>
        <v>0.61530728129130752</v>
      </c>
      <c r="O90" s="2">
        <f t="shared" si="1"/>
        <v>43.09012715729898</v>
      </c>
      <c r="P90" s="2">
        <f>O91-O90</f>
        <v>2.9244147456283827</v>
      </c>
      <c r="Q90" s="2">
        <v>2.9244147456283827</v>
      </c>
    </row>
    <row r="91" spans="1:17" x14ac:dyDescent="0.2">
      <c r="A91" s="3">
        <v>2</v>
      </c>
      <c r="B91" s="3">
        <v>1</v>
      </c>
      <c r="C91" s="3">
        <v>3</v>
      </c>
      <c r="E91" s="103" t="str">
        <f>'Data ALL'!$AZ$117</f>
        <v>19e</v>
      </c>
      <c r="F91" s="103" t="str">
        <f>'Data ALL'!$C$117</f>
        <v>Total</v>
      </c>
      <c r="G91" s="103" t="str">
        <f>'Data ALL'!$AW$117</f>
        <v>Upper-middle-income</v>
      </c>
      <c r="H91" s="103" t="s">
        <v>14</v>
      </c>
      <c r="I91" s="103" t="s">
        <v>54</v>
      </c>
      <c r="J91" s="103" t="str">
        <f>'Data ALL'!$B$117</f>
        <v>Maldives</v>
      </c>
      <c r="K91" s="103" t="s">
        <v>14</v>
      </c>
      <c r="L91" s="104">
        <f>'Data ALL'!$AI$117/'Data ALL'!$AR$117*100</f>
        <v>25.183808567785341</v>
      </c>
      <c r="M91" s="104">
        <f>'Data ALL'!$AJ$117/'Data ALL'!$AR$117*100</f>
        <v>16.724544887273122</v>
      </c>
      <c r="N91" s="104">
        <f>'Data ALL'!$AK$117/'Data ALL'!$AR$117*100</f>
        <v>4.1061884478689059</v>
      </c>
      <c r="O91" s="104">
        <f t="shared" si="1"/>
        <v>46.014541902927363</v>
      </c>
      <c r="P91" s="104">
        <f>O91-O90</f>
        <v>2.9244147456283827</v>
      </c>
      <c r="Q91" s="104">
        <v>2.9244147456283827</v>
      </c>
    </row>
    <row r="92" spans="1:17" x14ac:dyDescent="0.2">
      <c r="A92" s="3">
        <v>1</v>
      </c>
      <c r="B92" s="3">
        <v>1</v>
      </c>
      <c r="C92" s="3">
        <v>3</v>
      </c>
      <c r="E92" s="3" t="str">
        <f>'Data ALL'!$AZ$129</f>
        <v>19e</v>
      </c>
      <c r="F92" s="3" t="str">
        <f>'Data ALL'!$C$129</f>
        <v>Total</v>
      </c>
      <c r="G92" s="3" t="str">
        <f>'Data ALL'!$AW$129</f>
        <v>Upper-middle-income</v>
      </c>
      <c r="H92" s="3" t="s">
        <v>13</v>
      </c>
      <c r="I92" s="3" t="s">
        <v>54</v>
      </c>
      <c r="J92" s="3" t="str">
        <f>'Data ALL'!$B$129</f>
        <v>Marshall Islands</v>
      </c>
      <c r="K92" s="3" t="s">
        <v>13</v>
      </c>
      <c r="L92" s="2">
        <f>'Data ALL'!$T$129/'Data ALL'!$AC$129*100</f>
        <v>4.7411444141689376</v>
      </c>
      <c r="M92" s="2">
        <f>'Data ALL'!$U$129/'Data ALL'!$AC$129*100</f>
        <v>7.2207084468664844</v>
      </c>
      <c r="N92" s="2">
        <f>'Data ALL'!$V$129/'Data ALL'!$AC$129*100</f>
        <v>8.5649409627611259</v>
      </c>
      <c r="O92" s="2">
        <f t="shared" si="1"/>
        <v>20.526793823796545</v>
      </c>
      <c r="P92" s="2">
        <f>O93-O92</f>
        <v>6.6471192196817164</v>
      </c>
      <c r="Q92" s="2">
        <v>6.6471192196817164</v>
      </c>
    </row>
    <row r="93" spans="1:17" x14ac:dyDescent="0.2">
      <c r="A93" s="3">
        <v>2</v>
      </c>
      <c r="B93" s="3">
        <v>1</v>
      </c>
      <c r="C93" s="3">
        <v>3</v>
      </c>
      <c r="E93" s="103" t="str">
        <f>'Data ALL'!$AZ$129</f>
        <v>19e</v>
      </c>
      <c r="F93" s="103" t="str">
        <f>'Data ALL'!$C$129</f>
        <v>Total</v>
      </c>
      <c r="G93" s="103" t="str">
        <f>'Data ALL'!$AW$129</f>
        <v>Upper-middle-income</v>
      </c>
      <c r="H93" s="103" t="s">
        <v>14</v>
      </c>
      <c r="I93" s="103" t="s">
        <v>54</v>
      </c>
      <c r="J93" s="103" t="str">
        <f>'Data ALL'!$B$129</f>
        <v>Marshall Islands</v>
      </c>
      <c r="K93" s="103" t="s">
        <v>14</v>
      </c>
      <c r="L93" s="104">
        <f>'Data ALL'!$AI$129/'Data ALL'!$AR$129*100</f>
        <v>3.804347826086957</v>
      </c>
      <c r="M93" s="104">
        <f>'Data ALL'!$AJ$129/'Data ALL'!$AR$129*100</f>
        <v>5.7065217391304346</v>
      </c>
      <c r="N93" s="104">
        <f>'Data ALL'!$AK$129/'Data ALL'!$AR$129*100</f>
        <v>17.663043478260871</v>
      </c>
      <c r="O93" s="104">
        <f t="shared" si="1"/>
        <v>27.173913043478262</v>
      </c>
      <c r="P93" s="104">
        <f>O93-O92</f>
        <v>6.6471192196817164</v>
      </c>
      <c r="Q93" s="104">
        <v>6.6471192196817164</v>
      </c>
    </row>
    <row r="94" spans="1:17" x14ac:dyDescent="0.2">
      <c r="A94" s="3">
        <v>1</v>
      </c>
      <c r="B94" s="3">
        <v>1</v>
      </c>
      <c r="C94" s="3">
        <v>4</v>
      </c>
      <c r="E94" s="3" t="str">
        <f>'Data ALL'!$AZ$39</f>
        <v>19e</v>
      </c>
      <c r="F94" s="3" t="str">
        <f>'Data ALL'!$C$39</f>
        <v>Total</v>
      </c>
      <c r="G94" s="3" t="str">
        <f>'Data ALL'!$AW$39</f>
        <v>High-income</v>
      </c>
      <c r="H94" s="3" t="s">
        <v>13</v>
      </c>
      <c r="I94" s="3" t="s">
        <v>54</v>
      </c>
      <c r="J94" s="3" t="str">
        <f>'Data ALL'!$B$39</f>
        <v xml:space="preserve"> Brunei Darussalam</v>
      </c>
      <c r="K94" s="3" t="s">
        <v>13</v>
      </c>
      <c r="L94" s="2">
        <f>'Data ALL'!$T$39/'Data ALL'!$AC$39*100</f>
        <v>1.8125216188170183</v>
      </c>
      <c r="M94" s="2">
        <f>'Data ALL'!$U$39/'Data ALL'!$AC$39*100</f>
        <v>26.173181136861523</v>
      </c>
      <c r="N94" s="2">
        <f>'Data ALL'!$V$39/'Data ALL'!$AC$39*100</f>
        <v>1.0207924977900764</v>
      </c>
      <c r="O94" s="2">
        <f t="shared" si="1"/>
        <v>29.006495253468618</v>
      </c>
      <c r="P94" s="2">
        <f>O95-O94</f>
        <v>-1.9452406068430506</v>
      </c>
      <c r="Q94" s="2">
        <v>-9.3971151264776793</v>
      </c>
    </row>
    <row r="95" spans="1:17" x14ac:dyDescent="0.2">
      <c r="A95" s="3">
        <v>2</v>
      </c>
      <c r="B95" s="3">
        <v>1</v>
      </c>
      <c r="C95" s="3">
        <v>4</v>
      </c>
      <c r="E95" s="103" t="str">
        <f>'Data ALL'!$AZ$39</f>
        <v>19e</v>
      </c>
      <c r="F95" s="103" t="str">
        <f>'Data ALL'!$C$39</f>
        <v>Total</v>
      </c>
      <c r="G95" s="103" t="str">
        <f>'Data ALL'!$AW$39</f>
        <v>High-income</v>
      </c>
      <c r="H95" s="103" t="s">
        <v>14</v>
      </c>
      <c r="I95" s="103" t="s">
        <v>54</v>
      </c>
      <c r="J95" s="103" t="str">
        <f>'Data ALL'!$B$39</f>
        <v xml:space="preserve"> Brunei Darussalam</v>
      </c>
      <c r="K95" s="103" t="s">
        <v>14</v>
      </c>
      <c r="L95" s="104">
        <f>'Data ALL'!$AI$39/'Data ALL'!$AR$39*100</f>
        <v>3.9216365357530418</v>
      </c>
      <c r="M95" s="104">
        <f>'Data ALL'!$AJ$39/'Data ALL'!$AR$39*100</f>
        <v>14.66602017963104</v>
      </c>
      <c r="N95" s="104">
        <f>'Data ALL'!$AK$39/'Data ALL'!$AR$39*100</f>
        <v>8.4735979312414855</v>
      </c>
      <c r="O95" s="104">
        <f t="shared" si="1"/>
        <v>27.061254646625567</v>
      </c>
      <c r="P95" s="104">
        <f>O95-O94</f>
        <v>-1.9452406068430506</v>
      </c>
      <c r="Q95" s="104">
        <v>-9.3971151264776793</v>
      </c>
    </row>
    <row r="96" spans="1:17" x14ac:dyDescent="0.2">
      <c r="A96" s="3">
        <v>1</v>
      </c>
      <c r="B96" s="3">
        <v>1</v>
      </c>
      <c r="C96" s="3">
        <v>4</v>
      </c>
      <c r="E96" s="3" t="str">
        <f>'Data ALL'!$AZ$177</f>
        <v>19e</v>
      </c>
      <c r="F96" s="3" t="str">
        <f>'Data ALL'!$C$177</f>
        <v>Total</v>
      </c>
      <c r="G96" s="3" t="str">
        <f>'Data ALL'!$AW$177</f>
        <v>High-income</v>
      </c>
      <c r="H96" s="3" t="s">
        <v>13</v>
      </c>
      <c r="I96" s="3" t="s">
        <v>54</v>
      </c>
      <c r="J96" s="3" t="str">
        <f>'Data ALL'!$B$177</f>
        <v>Nauru</v>
      </c>
      <c r="K96" s="3" t="s">
        <v>13</v>
      </c>
      <c r="L96" s="2">
        <f>'Data ALL'!$T$177/'Data ALL'!$AC$177*100</f>
        <v>26.778577138289368</v>
      </c>
      <c r="M96" s="2">
        <f>'Data ALL'!$U$177/'Data ALL'!$AC$177*100</f>
        <v>22.701838529176658</v>
      </c>
      <c r="N96" s="2">
        <f>'Data ALL'!$V$177/'Data ALL'!$AC$177*100</f>
        <v>0.15987210231814547</v>
      </c>
      <c r="O96" s="2">
        <f t="shared" si="1"/>
        <v>49.640287769784173</v>
      </c>
      <c r="P96" s="2">
        <f>O97-O96</f>
        <v>-4.1294518564714764</v>
      </c>
      <c r="Q96" s="2">
        <v>-4.1294518564714764</v>
      </c>
    </row>
    <row r="97" spans="1:17" x14ac:dyDescent="0.2">
      <c r="A97" s="3">
        <v>2</v>
      </c>
      <c r="B97" s="3">
        <v>1</v>
      </c>
      <c r="C97" s="3">
        <v>4</v>
      </c>
      <c r="E97" s="103" t="str">
        <f>'Data ALL'!$AZ$177</f>
        <v>19e</v>
      </c>
      <c r="F97" s="103" t="str">
        <f>'Data ALL'!$C$177</f>
        <v>Total</v>
      </c>
      <c r="G97" s="103" t="str">
        <f>'Data ALL'!$AW$177</f>
        <v>High-income</v>
      </c>
      <c r="H97" s="103" t="s">
        <v>14</v>
      </c>
      <c r="I97" s="103" t="s">
        <v>54</v>
      </c>
      <c r="J97" s="103" t="str">
        <f>'Data ALL'!$B$177</f>
        <v>Nauru</v>
      </c>
      <c r="K97" s="103" t="s">
        <v>14</v>
      </c>
      <c r="L97" s="104">
        <f>'Data ALL'!$AI$177/'Data ALL'!$AR$177*100</f>
        <v>20.743034055727556</v>
      </c>
      <c r="M97" s="104">
        <f>'Data ALL'!$AJ$177/'Data ALL'!$AR$177*100</f>
        <v>24.767801857585141</v>
      </c>
      <c r="N97" s="104">
        <f>'Data ALL'!$AK$177/'Data ALL'!$AR$177*100</f>
        <v>0</v>
      </c>
      <c r="O97" s="104">
        <f t="shared" si="1"/>
        <v>45.510835913312697</v>
      </c>
      <c r="P97" s="104">
        <f>O97-O96</f>
        <v>-4.1294518564714764</v>
      </c>
      <c r="Q97" s="104">
        <v>-4.1294518564714764</v>
      </c>
    </row>
    <row r="98" spans="1:17" x14ac:dyDescent="0.2">
      <c r="A98" s="3">
        <v>1</v>
      </c>
      <c r="B98" s="3">
        <v>2</v>
      </c>
      <c r="C98" s="3">
        <v>1</v>
      </c>
      <c r="E98" s="3" t="str">
        <f>'Data ALL'!$AZ$16</f>
        <v>13e</v>
      </c>
      <c r="F98" s="3" t="str">
        <f>'Data ALL'!$C$16</f>
        <v>Employees</v>
      </c>
      <c r="G98" s="3" t="str">
        <f>'Data ALL'!$AW$16</f>
        <v>Low-income</v>
      </c>
      <c r="H98" s="3" t="s">
        <v>13</v>
      </c>
      <c r="I98" s="3" t="s">
        <v>54</v>
      </c>
      <c r="J98" s="3" t="str">
        <f>'Data ALL'!$B$16</f>
        <v>Afghanistan</v>
      </c>
      <c r="K98" s="3" t="s">
        <v>13</v>
      </c>
      <c r="L98" s="2">
        <f>'Data ALL'!$T$16/'Data ALL'!$AC$16*100</f>
        <v>31.496425458147904</v>
      </c>
      <c r="M98" s="2">
        <f>'Data ALL'!$U$16/'Data ALL'!$AC$16*100</f>
        <v>32.880642705041282</v>
      </c>
      <c r="N98" s="2">
        <f>'Data ALL'!$V$16/'Data ALL'!$AC$16*100</f>
        <v>6.3243895956328569</v>
      </c>
      <c r="O98" s="2">
        <f t="shared" si="1"/>
        <v>70.701457758822045</v>
      </c>
      <c r="P98" s="2">
        <f>O99-O98</f>
        <v>-4.2989402065807525</v>
      </c>
      <c r="Q98" s="2">
        <v>-4.2989402065807525</v>
      </c>
    </row>
    <row r="99" spans="1:17" x14ac:dyDescent="0.2">
      <c r="A99" s="3">
        <v>2</v>
      </c>
      <c r="B99" s="3">
        <v>2</v>
      </c>
      <c r="C99" s="3">
        <v>1</v>
      </c>
      <c r="E99" s="103" t="str">
        <f>'Data ALL'!$AZ$16</f>
        <v>13e</v>
      </c>
      <c r="F99" s="103" t="str">
        <f>'Data ALL'!$C$16</f>
        <v>Employees</v>
      </c>
      <c r="G99" s="103" t="str">
        <f>'Data ALL'!$AW$16</f>
        <v>Low-income</v>
      </c>
      <c r="H99" s="103" t="s">
        <v>14</v>
      </c>
      <c r="I99" s="103" t="s">
        <v>54</v>
      </c>
      <c r="J99" s="103" t="str">
        <f>'Data ALL'!$B$16</f>
        <v>Afghanistan</v>
      </c>
      <c r="K99" s="103" t="s">
        <v>14</v>
      </c>
      <c r="L99" s="104">
        <f>'Data ALL'!$AI$16/'Data ALL'!$AR$16*100</f>
        <v>15.092850317809814</v>
      </c>
      <c r="M99" s="104">
        <f>'Data ALL'!$AJ$16/'Data ALL'!$AR$16*100</f>
        <v>35.848115990195673</v>
      </c>
      <c r="N99" s="104">
        <f>'Data ALL'!$AK$16/'Data ALL'!$AR$16*100</f>
        <v>15.461551244235801</v>
      </c>
      <c r="O99" s="104">
        <f t="shared" si="1"/>
        <v>66.402517552241292</v>
      </c>
      <c r="P99" s="104">
        <f>O99-O98</f>
        <v>-4.2989402065807525</v>
      </c>
      <c r="Q99" s="104">
        <v>-4.2989402065807525</v>
      </c>
    </row>
    <row r="100" spans="1:17" x14ac:dyDescent="0.2">
      <c r="A100" s="3">
        <v>1</v>
      </c>
      <c r="B100" s="3">
        <v>2</v>
      </c>
      <c r="C100" s="3">
        <v>1</v>
      </c>
      <c r="E100" s="3" t="str">
        <f>'Data ALL'!$AZ$274</f>
        <v>13e</v>
      </c>
      <c r="F100" s="3" t="str">
        <f>'Data ALL'!$C$274</f>
        <v>Employees</v>
      </c>
      <c r="G100" s="3" t="str">
        <f>'Data ALL'!$AW$274</f>
        <v>Lower-middle-income</v>
      </c>
      <c r="H100" s="3" t="s">
        <v>13</v>
      </c>
      <c r="I100" s="3" t="s">
        <v>54</v>
      </c>
      <c r="J100" s="3" t="str">
        <f>'Data ALL'!$B$274</f>
        <v>Western Samoa</v>
      </c>
      <c r="K100" s="3" t="s">
        <v>13</v>
      </c>
      <c r="L100" s="2">
        <f>'Data ALL'!$T$274/'Data ALL'!$AC$274*100</f>
        <v>10.546422783051632</v>
      </c>
      <c r="M100" s="2">
        <f>'Data ALL'!$U$274/'Data ALL'!$AC$274*100</f>
        <v>8.1384579763834211</v>
      </c>
      <c r="N100" s="2">
        <f>'Data ALL'!$V$274/'Data ALL'!$AC$274*100</f>
        <v>5.2674230145867096</v>
      </c>
      <c r="O100" s="2">
        <f t="shared" si="1"/>
        <v>23.952303774021765</v>
      </c>
      <c r="P100" s="2">
        <f>O101-O100</f>
        <v>-12.521510616945559</v>
      </c>
      <c r="Q100" s="2">
        <v>-12.521510616945559</v>
      </c>
    </row>
    <row r="101" spans="1:17" x14ac:dyDescent="0.2">
      <c r="A101" s="3">
        <v>2</v>
      </c>
      <c r="B101" s="3">
        <v>2</v>
      </c>
      <c r="C101" s="3">
        <v>1</v>
      </c>
      <c r="E101" s="103" t="str">
        <f>'Data ALL'!$AZ$274</f>
        <v>13e</v>
      </c>
      <c r="F101" s="103" t="str">
        <f>'Data ALL'!$C$274</f>
        <v>Employees</v>
      </c>
      <c r="G101" s="103" t="str">
        <f>'Data ALL'!$AW$274</f>
        <v>Lower-middle-income</v>
      </c>
      <c r="H101" s="103" t="s">
        <v>14</v>
      </c>
      <c r="I101" s="103" t="s">
        <v>54</v>
      </c>
      <c r="J101" s="103" t="str">
        <f>'Data ALL'!$B$274</f>
        <v>Western Samoa</v>
      </c>
      <c r="K101" s="103" t="s">
        <v>14</v>
      </c>
      <c r="L101" s="104">
        <f>'Data ALL'!$AI$274/'Data ALL'!$AR$274*100</f>
        <v>3.5251425609123901</v>
      </c>
      <c r="M101" s="104">
        <f>'Data ALL'!$AJ$274/'Data ALL'!$AR$274*100</f>
        <v>4.4755486435113188</v>
      </c>
      <c r="N101" s="104">
        <f>'Data ALL'!$AK$274/'Data ALL'!$AR$274*100</f>
        <v>3.430101952652497</v>
      </c>
      <c r="O101" s="104">
        <f t="shared" si="1"/>
        <v>11.430793157076206</v>
      </c>
      <c r="P101" s="104">
        <f>O101-O100</f>
        <v>-12.521510616945559</v>
      </c>
      <c r="Q101" s="104">
        <v>-12.521510616945559</v>
      </c>
    </row>
    <row r="102" spans="1:17" x14ac:dyDescent="0.2">
      <c r="A102" s="3">
        <v>1</v>
      </c>
      <c r="B102" s="3">
        <v>2</v>
      </c>
      <c r="C102" s="3">
        <v>2</v>
      </c>
      <c r="E102" s="3" t="str">
        <f>'Data ALL'!$AZ$28</f>
        <v>13e</v>
      </c>
      <c r="F102" s="3" t="str">
        <f>'Data ALL'!$C$28</f>
        <v>Employees</v>
      </c>
      <c r="G102" s="3" t="str">
        <f>'Data ALL'!$AW$28</f>
        <v>Lower-middle-income</v>
      </c>
      <c r="H102" s="3" t="s">
        <v>13</v>
      </c>
      <c r="I102" s="3" t="s">
        <v>54</v>
      </c>
      <c r="J102" s="3" t="str">
        <f>'Data ALL'!$B$28</f>
        <v xml:space="preserve"> Bangladesh</v>
      </c>
      <c r="K102" s="3" t="s">
        <v>13</v>
      </c>
      <c r="L102" s="2">
        <f>'Data ALL'!$T$28/'Data ALL'!$AC$28*100</f>
        <v>54.866058688654121</v>
      </c>
      <c r="M102" s="2">
        <f>'Data ALL'!$U$28/'Data ALL'!$AC$28*100</f>
        <v>36.361744009592222</v>
      </c>
      <c r="N102" s="2">
        <f>'Data ALL'!$V$28/'Data ALL'!$AC$28*100</f>
        <v>1.4420722019409289</v>
      </c>
      <c r="O102" s="2">
        <f t="shared" si="1"/>
        <v>92.669874900187267</v>
      </c>
      <c r="P102" s="2">
        <f>O103-O102</f>
        <v>-2.5646798178510437</v>
      </c>
      <c r="Q102" s="2">
        <v>0.53930685971246817</v>
      </c>
    </row>
    <row r="103" spans="1:17" x14ac:dyDescent="0.2">
      <c r="A103" s="3">
        <v>2</v>
      </c>
      <c r="B103" s="3">
        <v>2</v>
      </c>
      <c r="C103" s="3">
        <v>2</v>
      </c>
      <c r="E103" s="103" t="str">
        <f>'Data ALL'!$AZ$28</f>
        <v>13e</v>
      </c>
      <c r="F103" s="103" t="str">
        <f>'Data ALL'!$C$28</f>
        <v>Employees</v>
      </c>
      <c r="G103" s="103" t="str">
        <f>'Data ALL'!$AW$28</f>
        <v>Lower-middle-income</v>
      </c>
      <c r="H103" s="103" t="s">
        <v>14</v>
      </c>
      <c r="I103" s="103" t="s">
        <v>54</v>
      </c>
      <c r="J103" s="103" t="str">
        <f>'Data ALL'!$B$28</f>
        <v xml:space="preserve"> Bangladesh</v>
      </c>
      <c r="K103" s="103" t="s">
        <v>14</v>
      </c>
      <c r="L103" s="104">
        <f>'Data ALL'!$AI$28/'Data ALL'!$AR$28*100</f>
        <v>20.238242204813012</v>
      </c>
      <c r="M103" s="104">
        <f>'Data ALL'!$AJ$28/'Data ALL'!$AR$28*100</f>
        <v>48.616403920692967</v>
      </c>
      <c r="N103" s="104">
        <f>'Data ALL'!$AK$28/'Data ALL'!$AR$28*100</f>
        <v>21.250548956830237</v>
      </c>
      <c r="O103" s="104">
        <f t="shared" si="1"/>
        <v>90.105195082336223</v>
      </c>
      <c r="P103" s="104">
        <f>O103-O102</f>
        <v>-2.5646798178510437</v>
      </c>
      <c r="Q103" s="104">
        <v>0.53930685971246817</v>
      </c>
    </row>
    <row r="104" spans="1:17" x14ac:dyDescent="0.2">
      <c r="A104" s="3">
        <v>1</v>
      </c>
      <c r="B104" s="3">
        <v>2</v>
      </c>
      <c r="C104" s="3">
        <v>2</v>
      </c>
      <c r="E104" s="3" t="str">
        <f>'Data ALL'!$AZ$46</f>
        <v>13e</v>
      </c>
      <c r="F104" s="3" t="str">
        <f>'Data ALL'!$C$46</f>
        <v>Employees</v>
      </c>
      <c r="G104" s="3" t="str">
        <f>'Data ALL'!$AW$46</f>
        <v>Lower-middle-income</v>
      </c>
      <c r="H104" s="3" t="s">
        <v>13</v>
      </c>
      <c r="I104" s="3" t="s">
        <v>54</v>
      </c>
      <c r="J104" s="3" t="str">
        <f>'Data ALL'!$B$46</f>
        <v xml:space="preserve"> Cambodia</v>
      </c>
      <c r="K104" s="3" t="s">
        <v>13</v>
      </c>
      <c r="L104" s="2">
        <f>'Data ALL'!$T$46/'Data ALL'!$AC$46*100</f>
        <v>60.43773861467934</v>
      </c>
      <c r="M104" s="2">
        <f>'Data ALL'!$U$46/'Data ALL'!$AC$46*100</f>
        <v>21.902036100894527</v>
      </c>
      <c r="N104" s="2">
        <f>'Data ALL'!$V$46/'Data ALL'!$AC$46*100</f>
        <v>0.40910368762101196</v>
      </c>
      <c r="O104" s="2">
        <f t="shared" si="1"/>
        <v>82.74887840319488</v>
      </c>
      <c r="P104" s="2">
        <f>O105-O104</f>
        <v>-7.1663593305965065</v>
      </c>
      <c r="Q104" s="2">
        <v>-7.1663593305965065</v>
      </c>
    </row>
    <row r="105" spans="1:17" x14ac:dyDescent="0.2">
      <c r="A105" s="3">
        <v>2</v>
      </c>
      <c r="B105" s="3">
        <v>2</v>
      </c>
      <c r="C105" s="3">
        <v>2</v>
      </c>
      <c r="E105" s="103" t="str">
        <f>'Data ALL'!$AZ$46</f>
        <v>13e</v>
      </c>
      <c r="F105" s="103" t="str">
        <f>'Data ALL'!$C$46</f>
        <v>Employees</v>
      </c>
      <c r="G105" s="103" t="str">
        <f>'Data ALL'!$AW$46</f>
        <v>Lower-middle-income</v>
      </c>
      <c r="H105" s="103" t="s">
        <v>14</v>
      </c>
      <c r="I105" s="103" t="s">
        <v>54</v>
      </c>
      <c r="J105" s="103" t="str">
        <f>'Data ALL'!$B$46</f>
        <v xml:space="preserve"> Cambodia</v>
      </c>
      <c r="K105" s="103" t="s">
        <v>14</v>
      </c>
      <c r="L105" s="104">
        <f>'Data ALL'!$AI$46/'Data ALL'!$AR$46*100</f>
        <v>50.018466288559146</v>
      </c>
      <c r="M105" s="104">
        <f>'Data ALL'!$AJ$46/'Data ALL'!$AR$46*100</f>
        <v>24.979717859732535</v>
      </c>
      <c r="N105" s="104">
        <f>'Data ALL'!$AK$46/'Data ALL'!$AR$46*100</f>
        <v>0.58433492430668321</v>
      </c>
      <c r="O105" s="104">
        <f t="shared" si="1"/>
        <v>75.582519072598373</v>
      </c>
      <c r="P105" s="104">
        <f>O105-O104</f>
        <v>-7.1663593305965065</v>
      </c>
      <c r="Q105" s="104">
        <v>-7.1663593305965065</v>
      </c>
    </row>
    <row r="106" spans="1:17" x14ac:dyDescent="0.2">
      <c r="A106" s="3">
        <v>1</v>
      </c>
      <c r="B106" s="3">
        <v>2</v>
      </c>
      <c r="C106" s="3">
        <v>2</v>
      </c>
      <c r="E106" s="3" t="str">
        <f>'Data ALL'!$AZ$76</f>
        <v>13e</v>
      </c>
      <c r="F106" s="3" t="str">
        <f>'Data ALL'!$C$76</f>
        <v>Employees</v>
      </c>
      <c r="G106" s="3" t="str">
        <f>'Data ALL'!$AW$76</f>
        <v>Lower-middle-income</v>
      </c>
      <c r="H106" s="3" t="s">
        <v>13</v>
      </c>
      <c r="I106" s="3" t="s">
        <v>54</v>
      </c>
      <c r="J106" s="3" t="str">
        <f>'Data ALL'!$B$76</f>
        <v xml:space="preserve"> India</v>
      </c>
      <c r="K106" s="3" t="s">
        <v>13</v>
      </c>
      <c r="L106" s="2">
        <f>'Data ALL'!$T$76/'Data ALL'!$AC$76*100</f>
        <v>27.055228942134953</v>
      </c>
      <c r="M106" s="2">
        <f>'Data ALL'!$U$76/'Data ALL'!$AC$76*100</f>
        <v>26.945691558090779</v>
      </c>
      <c r="N106" s="2">
        <f>'Data ALL'!$V$76/'Data ALL'!$AC$76*100</f>
        <v>2.1563468389580631</v>
      </c>
      <c r="O106" s="2">
        <f t="shared" si="1"/>
        <v>56.157267339183797</v>
      </c>
      <c r="P106" s="2">
        <f>O107-O106</f>
        <v>7.9151729399136244</v>
      </c>
      <c r="Q106" s="2">
        <v>5.93558606832827</v>
      </c>
    </row>
    <row r="107" spans="1:17" x14ac:dyDescent="0.2">
      <c r="A107" s="3">
        <v>2</v>
      </c>
      <c r="B107" s="3">
        <v>2</v>
      </c>
      <c r="C107" s="3">
        <v>2</v>
      </c>
      <c r="E107" s="103" t="str">
        <f>'Data ALL'!$AZ$76</f>
        <v>13e</v>
      </c>
      <c r="F107" s="103" t="str">
        <f>'Data ALL'!$C$76</f>
        <v>Employees</v>
      </c>
      <c r="G107" s="103" t="str">
        <f>'Data ALL'!$AW$76</f>
        <v>Lower-middle-income</v>
      </c>
      <c r="H107" s="103" t="s">
        <v>14</v>
      </c>
      <c r="I107" s="103" t="s">
        <v>54</v>
      </c>
      <c r="J107" s="103" t="str">
        <f>'Data ALL'!$B$76</f>
        <v xml:space="preserve"> India</v>
      </c>
      <c r="K107" s="103" t="s">
        <v>14</v>
      </c>
      <c r="L107" s="104">
        <f>'Data ALL'!$AI$76/'Data ALL'!$AR$76*100</f>
        <v>17.265987599214426</v>
      </c>
      <c r="M107" s="104">
        <f>'Data ALL'!$AJ$76/'Data ALL'!$AR$76*100</f>
        <v>32.804058756398888</v>
      </c>
      <c r="N107" s="104">
        <f>'Data ALL'!$AK$76/'Data ALL'!$AR$76*100</f>
        <v>14.002393923484108</v>
      </c>
      <c r="O107" s="104">
        <f t="shared" si="1"/>
        <v>64.072440279097421</v>
      </c>
      <c r="P107" s="104">
        <f>O107-O106</f>
        <v>7.9151729399136244</v>
      </c>
      <c r="Q107" s="104">
        <v>5.93558606832827</v>
      </c>
    </row>
    <row r="108" spans="1:17" x14ac:dyDescent="0.2">
      <c r="A108" s="3">
        <v>1</v>
      </c>
      <c r="B108" s="3">
        <v>2</v>
      </c>
      <c r="C108" s="3">
        <v>2</v>
      </c>
      <c r="E108" s="3" t="str">
        <f>'Data ALL'!$AZ$88</f>
        <v>13e</v>
      </c>
      <c r="F108" s="3" t="str">
        <f>'Data ALL'!$C$88</f>
        <v>Employees</v>
      </c>
      <c r="G108" s="3" t="str">
        <f>'Data ALL'!$AW$88</f>
        <v>Lower-middle-income</v>
      </c>
      <c r="H108" s="3" t="s">
        <v>13</v>
      </c>
      <c r="I108" s="3" t="s">
        <v>54</v>
      </c>
      <c r="J108" s="3" t="str">
        <f>'Data ALL'!$B$88</f>
        <v>Kiribati</v>
      </c>
      <c r="K108" s="3" t="s">
        <v>13</v>
      </c>
      <c r="L108" s="2">
        <f>'Data ALL'!$T$88/'Data ALL'!$AC$88*100</f>
        <v>4.5299145299145298</v>
      </c>
      <c r="M108" s="2">
        <f>'Data ALL'!$U$88/'Data ALL'!$AC$88*100</f>
        <v>26.248812915479579</v>
      </c>
      <c r="N108" s="2">
        <f>'Data ALL'!$V$88/'Data ALL'!$AC$88*100</f>
        <v>2.5925925925925926</v>
      </c>
      <c r="O108" s="2">
        <f t="shared" si="1"/>
        <v>33.371320037986706</v>
      </c>
      <c r="P108" s="2">
        <f>O109-O108</f>
        <v>-12.190439063291301</v>
      </c>
      <c r="Q108" s="2">
        <v>-12.190439063291301</v>
      </c>
    </row>
    <row r="109" spans="1:17" x14ac:dyDescent="0.2">
      <c r="A109" s="3">
        <v>2</v>
      </c>
      <c r="B109" s="3">
        <v>2</v>
      </c>
      <c r="C109" s="3">
        <v>2</v>
      </c>
      <c r="E109" s="103" t="str">
        <f>'Data ALL'!$AZ$88</f>
        <v>13e</v>
      </c>
      <c r="F109" s="103" t="str">
        <f>'Data ALL'!$C$88</f>
        <v>Employees</v>
      </c>
      <c r="G109" s="103" t="str">
        <f>'Data ALL'!$AW$88</f>
        <v>Lower-middle-income</v>
      </c>
      <c r="H109" s="103" t="s">
        <v>14</v>
      </c>
      <c r="I109" s="103" t="s">
        <v>54</v>
      </c>
      <c r="J109" s="103" t="str">
        <f>'Data ALL'!$B$88</f>
        <v>Kiribati</v>
      </c>
      <c r="K109" s="103" t="s">
        <v>14</v>
      </c>
      <c r="L109" s="104">
        <f>'Data ALL'!$AI$88/'Data ALL'!$AR$88*100</f>
        <v>4.670415495157763</v>
      </c>
      <c r="M109" s="104">
        <f>'Data ALL'!$AJ$88/'Data ALL'!$AR$88*100</f>
        <v>13.886285535770071</v>
      </c>
      <c r="N109" s="104">
        <f>'Data ALL'!$AK$88/'Data ALL'!$AR$88*100</f>
        <v>2.6241799437675724</v>
      </c>
      <c r="O109" s="104">
        <f t="shared" si="1"/>
        <v>21.180880974695405</v>
      </c>
      <c r="P109" s="104">
        <f>O109-O108</f>
        <v>-12.190439063291301</v>
      </c>
      <c r="Q109" s="104">
        <v>-12.190439063291301</v>
      </c>
    </row>
    <row r="110" spans="1:17" x14ac:dyDescent="0.2">
      <c r="A110" s="3">
        <v>1</v>
      </c>
      <c r="B110" s="3">
        <v>2</v>
      </c>
      <c r="C110" s="3">
        <v>2</v>
      </c>
      <c r="E110" s="3" t="str">
        <f>'Data ALL'!$AZ$100</f>
        <v>13e</v>
      </c>
      <c r="F110" s="3" t="str">
        <f>'Data ALL'!$C$100</f>
        <v>Employees</v>
      </c>
      <c r="G110" s="3" t="str">
        <f>'Data ALL'!$AW$100</f>
        <v>Lower-middle-income</v>
      </c>
      <c r="H110" s="3" t="s">
        <v>13</v>
      </c>
      <c r="I110" s="3" t="s">
        <v>54</v>
      </c>
      <c r="J110" s="3" t="str">
        <f>'Data ALL'!$B$100</f>
        <v>Lao PDR</v>
      </c>
      <c r="K110" s="3" t="s">
        <v>13</v>
      </c>
      <c r="L110" s="2">
        <f>'Data ALL'!$T$100/'Data ALL'!$AC$100*100</f>
        <v>16.751669611007944</v>
      </c>
      <c r="M110" s="2">
        <f>'Data ALL'!$U$100/'Data ALL'!$AC$100*100</f>
        <v>24.839254033245318</v>
      </c>
      <c r="N110" s="2">
        <f>'Data ALL'!$V$100/'Data ALL'!$AC$100*100</f>
        <v>25.740448469005315</v>
      </c>
      <c r="O110" s="2">
        <f t="shared" si="1"/>
        <v>67.331372113258581</v>
      </c>
      <c r="P110" s="2">
        <f>O111-O110</f>
        <v>-5.7172917236529699</v>
      </c>
      <c r="Q110" s="2">
        <v>-5.7172917236529699</v>
      </c>
    </row>
    <row r="111" spans="1:17" x14ac:dyDescent="0.2">
      <c r="A111" s="3">
        <v>2</v>
      </c>
      <c r="B111" s="3">
        <v>2</v>
      </c>
      <c r="C111" s="3">
        <v>2</v>
      </c>
      <c r="E111" s="103" t="str">
        <f>'Data ALL'!$AZ$100</f>
        <v>13e</v>
      </c>
      <c r="F111" s="103" t="str">
        <f>'Data ALL'!$C$100</f>
        <v>Employees</v>
      </c>
      <c r="G111" s="103" t="str">
        <f>'Data ALL'!$AW$100</f>
        <v>Lower-middle-income</v>
      </c>
      <c r="H111" s="103" t="s">
        <v>14</v>
      </c>
      <c r="I111" s="103" t="s">
        <v>54</v>
      </c>
      <c r="J111" s="103" t="str">
        <f>'Data ALL'!$B$100</f>
        <v>Lao PDR</v>
      </c>
      <c r="K111" s="103" t="s">
        <v>14</v>
      </c>
      <c r="L111" s="104">
        <f>'Data ALL'!$AI$100/'Data ALL'!$AR$100*100</f>
        <v>11.254678578715518</v>
      </c>
      <c r="M111" s="104">
        <f>'Data ALL'!$AJ$100/'Data ALL'!$AR$100*100</f>
        <v>32.157514658710433</v>
      </c>
      <c r="N111" s="104">
        <f>'Data ALL'!$AK$100/'Data ALL'!$AR$100*100</f>
        <v>18.201887152179658</v>
      </c>
      <c r="O111" s="104">
        <f t="shared" si="1"/>
        <v>61.614080389605611</v>
      </c>
      <c r="P111" s="104">
        <f>O111-O110</f>
        <v>-5.7172917236529699</v>
      </c>
      <c r="Q111" s="104">
        <v>-5.7172917236529699</v>
      </c>
    </row>
    <row r="112" spans="1:17" x14ac:dyDescent="0.2">
      <c r="A112" s="3">
        <v>1</v>
      </c>
      <c r="B112" s="3">
        <v>2</v>
      </c>
      <c r="C112" s="3">
        <v>2</v>
      </c>
      <c r="E112" s="3" t="str">
        <f>'Data ALL'!$AZ$136</f>
        <v>13e</v>
      </c>
      <c r="F112" s="3" t="str">
        <f>'Data ALL'!$C$136</f>
        <v>Employees</v>
      </c>
      <c r="G112" s="3" t="str">
        <f>'Data ALL'!$AW$136</f>
        <v>Upper-middle-income</v>
      </c>
      <c r="H112" s="3" t="s">
        <v>13</v>
      </c>
      <c r="I112" s="3" t="s">
        <v>54</v>
      </c>
      <c r="J112" s="3" t="str">
        <f>'Data ALL'!$B$136</f>
        <v>Mongolia</v>
      </c>
      <c r="K112" s="3" t="s">
        <v>13</v>
      </c>
      <c r="L112" s="2">
        <f>'Data ALL'!$T$136/'Data ALL'!$AC$136*100</f>
        <v>6.6965704716135246</v>
      </c>
      <c r="M112" s="2">
        <f>'Data ALL'!$U$136/'Data ALL'!$AC$136*100</f>
        <v>11.528225175176837</v>
      </c>
      <c r="N112" s="2">
        <f>'Data ALL'!$V$136/'Data ALL'!$AC$136*100</f>
        <v>9.7966193361070653E-2</v>
      </c>
      <c r="O112" s="2">
        <f t="shared" si="1"/>
        <v>18.322761840151433</v>
      </c>
      <c r="P112" s="2">
        <f>O113-O112</f>
        <v>-6.1163885313651214</v>
      </c>
      <c r="Q112" s="2">
        <v>-5.6189766741540605</v>
      </c>
    </row>
    <row r="113" spans="1:17" x14ac:dyDescent="0.2">
      <c r="A113" s="3">
        <v>2</v>
      </c>
      <c r="B113" s="3">
        <v>2</v>
      </c>
      <c r="C113" s="3">
        <v>2</v>
      </c>
      <c r="E113" s="103" t="str">
        <f>'Data ALL'!$AZ$136</f>
        <v>13e</v>
      </c>
      <c r="F113" s="103" t="str">
        <f>'Data ALL'!$C$136</f>
        <v>Employees</v>
      </c>
      <c r="G113" s="103" t="str">
        <f>'Data ALL'!$AW$136</f>
        <v>Upper-middle-income</v>
      </c>
      <c r="H113" s="103" t="s">
        <v>14</v>
      </c>
      <c r="I113" s="103" t="s">
        <v>54</v>
      </c>
      <c r="J113" s="103" t="str">
        <f>'Data ALL'!$B$136</f>
        <v>Mongolia</v>
      </c>
      <c r="K113" s="103" t="s">
        <v>14</v>
      </c>
      <c r="L113" s="104">
        <f>'Data ALL'!$AI$136/'Data ALL'!$AR$136*100</f>
        <v>3.070213396484216</v>
      </c>
      <c r="M113" s="104">
        <f>'Data ALL'!$AJ$136/'Data ALL'!$AR$136*100</f>
        <v>9.0097532447437629</v>
      </c>
      <c r="N113" s="104">
        <f>'Data ALL'!$AK$136/'Data ALL'!$AR$136*100</f>
        <v>0.12640666755833196</v>
      </c>
      <c r="O113" s="104">
        <f t="shared" si="1"/>
        <v>12.206373308786311</v>
      </c>
      <c r="P113" s="104">
        <f>O113-O112</f>
        <v>-6.1163885313651214</v>
      </c>
      <c r="Q113" s="104">
        <v>-5.6189766741540605</v>
      </c>
    </row>
    <row r="114" spans="1:17" x14ac:dyDescent="0.2">
      <c r="A114" s="3">
        <v>1</v>
      </c>
      <c r="B114" s="3">
        <v>2</v>
      </c>
      <c r="C114" s="3">
        <v>2</v>
      </c>
      <c r="E114" s="3" t="str">
        <f>'Data ALL'!$AZ$148</f>
        <v>13e</v>
      </c>
      <c r="F114" s="3" t="str">
        <f>'Data ALL'!$C$148</f>
        <v>Employees</v>
      </c>
      <c r="G114" s="3" t="str">
        <f>'Data ALL'!$AW$148</f>
        <v>Lower-middle-income</v>
      </c>
      <c r="H114" s="3" t="s">
        <v>13</v>
      </c>
      <c r="I114" s="3" t="s">
        <v>54</v>
      </c>
      <c r="J114" s="3" t="str">
        <f>'Data ALL'!$B$148</f>
        <v>Myanmar</v>
      </c>
      <c r="K114" s="3" t="s">
        <v>13</v>
      </c>
      <c r="L114" s="2">
        <f>'Data ALL'!$T$148/'Data ALL'!$AC$148*100</f>
        <v>75.673099411680184</v>
      </c>
      <c r="M114" s="2">
        <f>'Data ALL'!$U$148/'Data ALL'!$AC$148*100</f>
        <v>13.075879665551437</v>
      </c>
      <c r="N114" s="2">
        <f>'Data ALL'!$V$148/'Data ALL'!$AC$148*100</f>
        <v>0.45450383202060957</v>
      </c>
      <c r="O114" s="2">
        <f t="shared" si="1"/>
        <v>89.20348290925223</v>
      </c>
      <c r="P114" s="2">
        <f>O115-O114</f>
        <v>-13.121415775983536</v>
      </c>
      <c r="Q114" s="2">
        <v>-13.121415775983536</v>
      </c>
    </row>
    <row r="115" spans="1:17" x14ac:dyDescent="0.2">
      <c r="A115" s="3">
        <v>2</v>
      </c>
      <c r="B115" s="3">
        <v>2</v>
      </c>
      <c r="C115" s="3">
        <v>2</v>
      </c>
      <c r="E115" s="103" t="str">
        <f>'Data ALL'!$AZ$148</f>
        <v>13e</v>
      </c>
      <c r="F115" s="103" t="str">
        <f>'Data ALL'!$C$148</f>
        <v>Employees</v>
      </c>
      <c r="G115" s="103" t="str">
        <f>'Data ALL'!$AW$148</f>
        <v>Lower-middle-income</v>
      </c>
      <c r="H115" s="103" t="s">
        <v>14</v>
      </c>
      <c r="I115" s="103" t="s">
        <v>54</v>
      </c>
      <c r="J115" s="103" t="str">
        <f>'Data ALL'!$B$148</f>
        <v>Myanmar</v>
      </c>
      <c r="K115" s="103" t="s">
        <v>14</v>
      </c>
      <c r="L115" s="104">
        <f>'Data ALL'!$AI$148/'Data ALL'!$AR$148*100</f>
        <v>61.014596526302043</v>
      </c>
      <c r="M115" s="104">
        <f>'Data ALL'!$AJ$148/'Data ALL'!$AR$148*100</f>
        <v>14.539722319209435</v>
      </c>
      <c r="N115" s="104">
        <f>'Data ALL'!$AK$148/'Data ALL'!$AR$148*100</f>
        <v>0.52774828775722038</v>
      </c>
      <c r="O115" s="104">
        <f t="shared" si="1"/>
        <v>76.082067133268694</v>
      </c>
      <c r="P115" s="104">
        <f>O115-O114</f>
        <v>-13.121415775983536</v>
      </c>
      <c r="Q115" s="104">
        <v>-13.121415775983536</v>
      </c>
    </row>
    <row r="116" spans="1:17" x14ac:dyDescent="0.2">
      <c r="A116" s="3">
        <v>1</v>
      </c>
      <c r="B116" s="3">
        <v>2</v>
      </c>
      <c r="C116" s="3">
        <v>2</v>
      </c>
      <c r="E116" s="3" t="str">
        <f>'Data ALL'!$AZ$160</f>
        <v>13e</v>
      </c>
      <c r="F116" s="3" t="str">
        <f>'Data ALL'!$C$160</f>
        <v>Employees</v>
      </c>
      <c r="G116" s="3" t="str">
        <f>'Data ALL'!$AW$160</f>
        <v>Lower-middle-income</v>
      </c>
      <c r="H116" s="3" t="s">
        <v>13</v>
      </c>
      <c r="I116" s="3" t="s">
        <v>54</v>
      </c>
      <c r="J116" s="3" t="str">
        <f>'Data ALL'!$B$160</f>
        <v>Nepal</v>
      </c>
      <c r="K116" s="3" t="s">
        <v>13</v>
      </c>
      <c r="L116" s="2">
        <f>'Data ALL'!$T$160/'Data ALL'!$AC$160*100</f>
        <v>51.870678267057158</v>
      </c>
      <c r="M116" s="2">
        <f>'Data ALL'!$U$160/'Data ALL'!$AC$160*100</f>
        <v>31.927647999964858</v>
      </c>
      <c r="N116" s="2">
        <f>'Data ALL'!$V$160/'Data ALL'!$AC$160*100</f>
        <v>0.79499205154362573</v>
      </c>
      <c r="O116" s="2">
        <f t="shared" si="1"/>
        <v>84.59331831856565</v>
      </c>
      <c r="P116" s="2">
        <f>O117-O116</f>
        <v>1.7313507776590313</v>
      </c>
      <c r="Q116" s="2">
        <v>1.7313507776590313</v>
      </c>
    </row>
    <row r="117" spans="1:17" x14ac:dyDescent="0.2">
      <c r="A117" s="3">
        <v>2</v>
      </c>
      <c r="B117" s="3">
        <v>2</v>
      </c>
      <c r="C117" s="3">
        <v>2</v>
      </c>
      <c r="E117" s="103" t="str">
        <f>'Data ALL'!$AZ$160</f>
        <v>13e</v>
      </c>
      <c r="F117" s="103" t="str">
        <f>'Data ALL'!$C$160</f>
        <v>Employees</v>
      </c>
      <c r="G117" s="103" t="str">
        <f>'Data ALL'!$AW$160</f>
        <v>Lower-middle-income</v>
      </c>
      <c r="H117" s="103" t="s">
        <v>14</v>
      </c>
      <c r="I117" s="103" t="s">
        <v>54</v>
      </c>
      <c r="J117" s="103" t="str">
        <f>'Data ALL'!$B$160</f>
        <v>Nepal</v>
      </c>
      <c r="K117" s="103" t="s">
        <v>14</v>
      </c>
      <c r="L117" s="104">
        <f>'Data ALL'!$AI$160/'Data ALL'!$AR$160*100</f>
        <v>44.442132917503955</v>
      </c>
      <c r="M117" s="104">
        <f>'Data ALL'!$AJ$160/'Data ALL'!$AR$160*100</f>
        <v>39.446289063398943</v>
      </c>
      <c r="N117" s="104">
        <f>'Data ALL'!$AK$160/'Data ALL'!$AR$160*100</f>
        <v>2.4362471153217724</v>
      </c>
      <c r="O117" s="104">
        <f t="shared" si="1"/>
        <v>86.324669096224682</v>
      </c>
      <c r="P117" s="104">
        <f>O117-O116</f>
        <v>1.7313507776590313</v>
      </c>
      <c r="Q117" s="104">
        <v>1.7313507776590313</v>
      </c>
    </row>
    <row r="118" spans="1:17" x14ac:dyDescent="0.2">
      <c r="A118" s="3">
        <v>1</v>
      </c>
      <c r="B118" s="3">
        <v>2</v>
      </c>
      <c r="C118" s="3">
        <v>2</v>
      </c>
      <c r="E118" s="3" t="str">
        <f>'Data ALL'!$AZ$184</f>
        <v>13e</v>
      </c>
      <c r="F118" s="3" t="str">
        <f>'Data ALL'!$C$184</f>
        <v>Employees</v>
      </c>
      <c r="G118" s="3" t="str">
        <f>'Data ALL'!$AW$184</f>
        <v>Lower-middle-income</v>
      </c>
      <c r="H118" s="3" t="s">
        <v>13</v>
      </c>
      <c r="I118" s="3" t="s">
        <v>54</v>
      </c>
      <c r="J118" s="3" t="str">
        <f>'Data ALL'!$B$184</f>
        <v>Pakistan</v>
      </c>
      <c r="K118" s="3" t="s">
        <v>13</v>
      </c>
      <c r="L118" s="2">
        <f>'Data ALL'!$T$184/'Data ALL'!$AC$184*100</f>
        <v>47.51512225623717</v>
      </c>
      <c r="M118" s="2">
        <f>'Data ALL'!$U$184/'Data ALL'!$AC$184*100</f>
        <v>26.612023235926195</v>
      </c>
      <c r="N118" s="2">
        <f>'Data ALL'!$V$184/'Data ALL'!$AC$184*100</f>
        <v>1.2097005845209434</v>
      </c>
      <c r="O118" s="2">
        <f t="shared" si="1"/>
        <v>75.33684607668431</v>
      </c>
      <c r="P118" s="2">
        <f>O119-O118</f>
        <v>-6.0643540909365612</v>
      </c>
      <c r="Q118" s="2">
        <v>-6.0643540909365612</v>
      </c>
    </row>
    <row r="119" spans="1:17" x14ac:dyDescent="0.2">
      <c r="A119" s="3">
        <v>2</v>
      </c>
      <c r="B119" s="3">
        <v>2</v>
      </c>
      <c r="C119" s="3">
        <v>2</v>
      </c>
      <c r="E119" s="103" t="str">
        <f>'Data ALL'!$AZ$184</f>
        <v>13e</v>
      </c>
      <c r="F119" s="103" t="str">
        <f>'Data ALL'!$C$184</f>
        <v>Employees</v>
      </c>
      <c r="G119" s="103" t="str">
        <f>'Data ALL'!$AW$184</f>
        <v>Lower-middle-income</v>
      </c>
      <c r="H119" s="103" t="s">
        <v>14</v>
      </c>
      <c r="I119" s="103" t="s">
        <v>54</v>
      </c>
      <c r="J119" s="103" t="str">
        <f>'Data ALL'!$B$184</f>
        <v>Pakistan</v>
      </c>
      <c r="K119" s="103" t="s">
        <v>14</v>
      </c>
      <c r="L119" s="104">
        <f>'Data ALL'!$AI$184/'Data ALL'!$AR$184*100</f>
        <v>38.331308575143034</v>
      </c>
      <c r="M119" s="104">
        <f>'Data ALL'!$AJ$184/'Data ALL'!$AR$184*100</f>
        <v>18.460066667407606</v>
      </c>
      <c r="N119" s="104">
        <f>'Data ALL'!$AK$184/'Data ALL'!$AR$184*100</f>
        <v>12.481116743197111</v>
      </c>
      <c r="O119" s="104">
        <f t="shared" si="1"/>
        <v>69.272491985747749</v>
      </c>
      <c r="P119" s="104">
        <f>O119-O118</f>
        <v>-6.0643540909365612</v>
      </c>
      <c r="Q119" s="104">
        <v>-6.0643540909365612</v>
      </c>
    </row>
    <row r="120" spans="1:17" x14ac:dyDescent="0.2">
      <c r="A120" s="3">
        <v>1</v>
      </c>
      <c r="B120" s="3">
        <v>2</v>
      </c>
      <c r="C120" s="3">
        <v>2</v>
      </c>
      <c r="E120" s="3" t="str">
        <f>'Data ALL'!$AZ$190</f>
        <v>13e</v>
      </c>
      <c r="F120" s="3" t="str">
        <f>'Data ALL'!$C$190</f>
        <v>Employees</v>
      </c>
      <c r="G120" s="3" t="str">
        <f>'Data ALL'!$AW$190</f>
        <v>Lower-middle-income</v>
      </c>
      <c r="H120" s="3" t="s">
        <v>13</v>
      </c>
      <c r="I120" s="3" t="s">
        <v>54</v>
      </c>
      <c r="J120" s="3" t="str">
        <f>'Data ALL'!$B$190</f>
        <v>Sri Lanka</v>
      </c>
      <c r="K120" s="3" t="s">
        <v>13</v>
      </c>
      <c r="L120" s="2">
        <f>'Data ALL'!$T$190/'Data ALL'!$AC$190*100</f>
        <v>39.178416507143922</v>
      </c>
      <c r="M120" s="2">
        <f>'Data ALL'!$U$190/'Data ALL'!$AC$190*100</f>
        <v>13.340693577914564</v>
      </c>
      <c r="N120" s="2">
        <f>'Data ALL'!$V$190/'Data ALL'!$AC$190*100</f>
        <v>5.9571625930694445</v>
      </c>
      <c r="O120" s="2">
        <f t="shared" si="1"/>
        <v>58.476272678127927</v>
      </c>
      <c r="P120" s="2">
        <f>O121-O120</f>
        <v>-23.493748896058165</v>
      </c>
      <c r="Q120" s="2">
        <v>-20.761571454077476</v>
      </c>
    </row>
    <row r="121" spans="1:17" x14ac:dyDescent="0.2">
      <c r="A121" s="3">
        <v>2</v>
      </c>
      <c r="B121" s="3">
        <v>2</v>
      </c>
      <c r="C121" s="3">
        <v>2</v>
      </c>
      <c r="E121" s="103" t="str">
        <f>'Data ALL'!$AZ$190</f>
        <v>13e</v>
      </c>
      <c r="F121" s="103" t="str">
        <f>'Data ALL'!$C$190</f>
        <v>Employees</v>
      </c>
      <c r="G121" s="103" t="str">
        <f>'Data ALL'!$AW$190</f>
        <v>Lower-middle-income</v>
      </c>
      <c r="H121" s="103" t="s">
        <v>14</v>
      </c>
      <c r="I121" s="103" t="s">
        <v>54</v>
      </c>
      <c r="J121" s="103" t="str">
        <f>'Data ALL'!$B$190</f>
        <v>Sri Lanka</v>
      </c>
      <c r="K121" s="103" t="s">
        <v>14</v>
      </c>
      <c r="L121" s="104">
        <f>'Data ALL'!$AI$190/'Data ALL'!$AR$190*100</f>
        <v>17.732896127606416</v>
      </c>
      <c r="M121" s="104">
        <f>'Data ALL'!$AJ$190/'Data ALL'!$AR$190*100</f>
        <v>12.323736427404631</v>
      </c>
      <c r="N121" s="104">
        <f>'Data ALL'!$AK$190/'Data ALL'!$AR$190*100</f>
        <v>4.9258912270587105</v>
      </c>
      <c r="O121" s="104">
        <f t="shared" si="1"/>
        <v>34.982523782069762</v>
      </c>
      <c r="P121" s="104">
        <f>O121-O120</f>
        <v>-23.493748896058165</v>
      </c>
      <c r="Q121" s="104">
        <v>-20.761571454077476</v>
      </c>
    </row>
    <row r="122" spans="1:17" x14ac:dyDescent="0.2">
      <c r="A122" s="3">
        <v>1</v>
      </c>
      <c r="B122" s="3">
        <v>2</v>
      </c>
      <c r="C122" s="3">
        <v>2</v>
      </c>
      <c r="E122" s="3" t="str">
        <f>'Data ALL'!$AZ$202</f>
        <v>13e</v>
      </c>
      <c r="F122" s="3" t="str">
        <f>'Data ALL'!$C$202</f>
        <v>Employees</v>
      </c>
      <c r="G122" s="3" t="str">
        <f>'Data ALL'!$AW$202</f>
        <v>Lower-middle-income</v>
      </c>
      <c r="H122" s="3" t="s">
        <v>13</v>
      </c>
      <c r="I122" s="3" t="s">
        <v>54</v>
      </c>
      <c r="J122" s="3" t="str">
        <f>'Data ALL'!$B$202</f>
        <v>Timor Leste</v>
      </c>
      <c r="K122" s="3" t="s">
        <v>13</v>
      </c>
      <c r="L122" s="2">
        <f>'Data ALL'!$T$202/'Data ALL'!$AC$202*100</f>
        <v>16.346348371434352</v>
      </c>
      <c r="M122" s="2">
        <f>'Data ALL'!$U$202/'Data ALL'!$AC$202*100</f>
        <v>42.874653401720792</v>
      </c>
      <c r="N122" s="2">
        <f>'Data ALL'!$V$202/'Data ALL'!$AC$202*100</f>
        <v>2.1539669883733383</v>
      </c>
      <c r="O122" s="2">
        <f t="shared" si="1"/>
        <v>61.374968761528486</v>
      </c>
      <c r="P122" s="2">
        <f>O123-O122</f>
        <v>-9.6934857486417059</v>
      </c>
      <c r="Q122" s="2">
        <v>-9.6934857486417059</v>
      </c>
    </row>
    <row r="123" spans="1:17" x14ac:dyDescent="0.2">
      <c r="A123" s="3">
        <v>2</v>
      </c>
      <c r="B123" s="3">
        <v>2</v>
      </c>
      <c r="C123" s="3">
        <v>2</v>
      </c>
      <c r="E123" s="103" t="str">
        <f>'Data ALL'!$AZ$202</f>
        <v>13e</v>
      </c>
      <c r="F123" s="103" t="str">
        <f>'Data ALL'!$C$202</f>
        <v>Employees</v>
      </c>
      <c r="G123" s="103" t="str">
        <f>'Data ALL'!$AW$202</f>
        <v>Lower-middle-income</v>
      </c>
      <c r="H123" s="103" t="s">
        <v>14</v>
      </c>
      <c r="I123" s="103" t="s">
        <v>54</v>
      </c>
      <c r="J123" s="103" t="str">
        <f>'Data ALL'!$B$202</f>
        <v>Timor Leste</v>
      </c>
      <c r="K123" s="103" t="s">
        <v>14</v>
      </c>
      <c r="L123" s="104">
        <f>'Data ALL'!$AI$202/'Data ALL'!$AR$202*100</f>
        <v>5.2615257390944805</v>
      </c>
      <c r="M123" s="104">
        <f>'Data ALL'!$AJ$202/'Data ALL'!$AR$202*100</f>
        <v>43.267176624629592</v>
      </c>
      <c r="N123" s="104">
        <f>'Data ALL'!$AK$202/'Data ALL'!$AR$202*100</f>
        <v>3.1527806491627044</v>
      </c>
      <c r="O123" s="104">
        <f t="shared" si="1"/>
        <v>51.68148301288678</v>
      </c>
      <c r="P123" s="104">
        <f>O123-O122</f>
        <v>-9.6934857486417059</v>
      </c>
      <c r="Q123" s="104">
        <v>-9.6934857486417059</v>
      </c>
    </row>
    <row r="124" spans="1:17" x14ac:dyDescent="0.2">
      <c r="A124" s="3">
        <v>1</v>
      </c>
      <c r="B124" s="3">
        <v>2</v>
      </c>
      <c r="C124" s="3">
        <v>2</v>
      </c>
      <c r="E124" s="3" t="str">
        <f>'Data ALL'!$AZ$250</f>
        <v>13e</v>
      </c>
      <c r="F124" s="3" t="str">
        <f>'Data ALL'!$C$250</f>
        <v>Employees</v>
      </c>
      <c r="G124" s="3" t="str">
        <f>'Data ALL'!$AW$250</f>
        <v>Lower-middle-income</v>
      </c>
      <c r="H124" s="3" t="s">
        <v>13</v>
      </c>
      <c r="I124" s="3" t="s">
        <v>54</v>
      </c>
      <c r="J124" s="3" t="str">
        <f>'Data ALL'!$B$250</f>
        <v>Vanuatu</v>
      </c>
      <c r="K124" s="3" t="s">
        <v>13</v>
      </c>
      <c r="L124" s="2">
        <f>'Data ALL'!$T$250/'Data ALL'!$AC$250*100</f>
        <v>26.151866151866155</v>
      </c>
      <c r="M124" s="2">
        <f>'Data ALL'!$U$250/'Data ALL'!$AC$250*100</f>
        <v>7.8635778635778646</v>
      </c>
      <c r="N124" s="2">
        <f>'Data ALL'!$V$250/'Data ALL'!$AC$250*100</f>
        <v>3.4405834405834406</v>
      </c>
      <c r="O124" s="2">
        <f t="shared" si="1"/>
        <v>37.456027456027456</v>
      </c>
      <c r="P124" s="2">
        <f>O125-O124</f>
        <v>-6.2845691099231189</v>
      </c>
      <c r="Q124" s="2">
        <v>-6.2845691099231189</v>
      </c>
    </row>
    <row r="125" spans="1:17" x14ac:dyDescent="0.2">
      <c r="A125" s="3">
        <v>2</v>
      </c>
      <c r="B125" s="3">
        <v>2</v>
      </c>
      <c r="C125" s="3">
        <v>2</v>
      </c>
      <c r="E125" s="103" t="str">
        <f>'Data ALL'!$AZ$250</f>
        <v>13e</v>
      </c>
      <c r="F125" s="103" t="str">
        <f>'Data ALL'!$C$250</f>
        <v>Employees</v>
      </c>
      <c r="G125" s="103" t="str">
        <f>'Data ALL'!$AW$250</f>
        <v>Lower-middle-income</v>
      </c>
      <c r="H125" s="103" t="s">
        <v>14</v>
      </c>
      <c r="I125" s="103" t="s">
        <v>54</v>
      </c>
      <c r="J125" s="103" t="str">
        <f>'Data ALL'!$B$250</f>
        <v>Vanuatu</v>
      </c>
      <c r="K125" s="103" t="s">
        <v>14</v>
      </c>
      <c r="L125" s="104">
        <f>'Data ALL'!$AI$250/'Data ALL'!$AR$250*100</f>
        <v>16.079200637528352</v>
      </c>
      <c r="M125" s="104">
        <f>'Data ALL'!$AJ$250/'Data ALL'!$AR$250*100</f>
        <v>6.3139827131735426</v>
      </c>
      <c r="N125" s="104">
        <f>'Data ALL'!$AK$250/'Data ALL'!$AR$250*100</f>
        <v>8.7782749954024393</v>
      </c>
      <c r="O125" s="104">
        <f t="shared" si="1"/>
        <v>31.171458346104338</v>
      </c>
      <c r="P125" s="104">
        <f>O125-O124</f>
        <v>-6.2845691099231189</v>
      </c>
      <c r="Q125" s="104">
        <v>-6.2845691099231189</v>
      </c>
    </row>
    <row r="126" spans="1:17" x14ac:dyDescent="0.2">
      <c r="A126" s="3">
        <v>1</v>
      </c>
      <c r="B126" s="3">
        <v>2</v>
      </c>
      <c r="C126" s="3">
        <v>2</v>
      </c>
      <c r="E126" s="3" t="str">
        <f>'Data ALL'!$AZ$238</f>
        <v>13e</v>
      </c>
      <c r="F126" s="3" t="str">
        <f>'Data ALL'!$C$238</f>
        <v>Employees</v>
      </c>
      <c r="G126" s="3" t="str">
        <f>'Data ALL'!$AW$238</f>
        <v>Lower-middle-income</v>
      </c>
      <c r="H126" s="3" t="s">
        <v>13</v>
      </c>
      <c r="I126" s="3" t="s">
        <v>54</v>
      </c>
      <c r="J126" s="3" t="str">
        <f>'Data ALL'!$B$238</f>
        <v>Viet Nam</v>
      </c>
      <c r="K126" s="3" t="s">
        <v>13</v>
      </c>
      <c r="L126" s="2">
        <f>'Data ALL'!$T$238/'Data ALL'!$AC$238*100</f>
        <v>41.309302123297989</v>
      </c>
      <c r="M126" s="2">
        <f>'Data ALL'!$U$238/'Data ALL'!$AC$238*100</f>
        <v>10.935890474720548</v>
      </c>
      <c r="N126" s="2">
        <f>'Data ALL'!$V$238/'Data ALL'!$AC$238*100</f>
        <v>9.3059567268796078E-2</v>
      </c>
      <c r="O126" s="2">
        <f t="shared" si="1"/>
        <v>52.338252165287329</v>
      </c>
      <c r="P126" s="2">
        <f>O127-O126</f>
        <v>-21.349173889427075</v>
      </c>
      <c r="Q126" s="2">
        <v>-21.227540767237102</v>
      </c>
    </row>
    <row r="127" spans="1:17" x14ac:dyDescent="0.2">
      <c r="A127" s="3">
        <v>2</v>
      </c>
      <c r="B127" s="3">
        <v>2</v>
      </c>
      <c r="C127" s="3">
        <v>2</v>
      </c>
      <c r="E127" s="103" t="str">
        <f>'Data ALL'!$AZ$238</f>
        <v>13e</v>
      </c>
      <c r="F127" s="103" t="str">
        <f>'Data ALL'!$C$238</f>
        <v>Employees</v>
      </c>
      <c r="G127" s="103" t="str">
        <f>'Data ALL'!$AW$238</f>
        <v>Lower-middle-income</v>
      </c>
      <c r="H127" s="103" t="s">
        <v>14</v>
      </c>
      <c r="I127" s="103" t="s">
        <v>54</v>
      </c>
      <c r="J127" s="103" t="str">
        <f>'Data ALL'!$B$238</f>
        <v>Viet Nam</v>
      </c>
      <c r="K127" s="103" t="s">
        <v>14</v>
      </c>
      <c r="L127" s="104">
        <f>'Data ALL'!$AI$238/'Data ALL'!$AR$238*100</f>
        <v>21.315806935662739</v>
      </c>
      <c r="M127" s="104">
        <f>'Data ALL'!$AJ$238/'Data ALL'!$AR$238*100</f>
        <v>8.3990975649495709</v>
      </c>
      <c r="N127" s="104">
        <f>'Data ALL'!$AK$238/'Data ALL'!$AR$238*100</f>
        <v>1.2741737752479463</v>
      </c>
      <c r="O127" s="104">
        <f t="shared" si="1"/>
        <v>30.989078275860255</v>
      </c>
      <c r="P127" s="104">
        <f>O127-O126</f>
        <v>-21.349173889427075</v>
      </c>
      <c r="Q127" s="104">
        <v>-21.227540767237102</v>
      </c>
    </row>
    <row r="128" spans="1:17" x14ac:dyDescent="0.2">
      <c r="A128" s="3">
        <v>1</v>
      </c>
      <c r="B128" s="3">
        <v>2</v>
      </c>
      <c r="C128" s="3">
        <v>2</v>
      </c>
      <c r="E128" s="3" t="str">
        <f>'Data ALL'!$AZ$262</f>
        <v>13e</v>
      </c>
      <c r="F128" s="3" t="str">
        <f>'Data ALL'!$C$262</f>
        <v>Employees</v>
      </c>
      <c r="G128" s="3" t="str">
        <f>'Data ALL'!$AW$262</f>
        <v>Upper-middle-income</v>
      </c>
      <c r="H128" s="3" t="s">
        <v>13</v>
      </c>
      <c r="I128" s="3" t="s">
        <v>54</v>
      </c>
      <c r="J128" s="3" t="str">
        <f>'Data ALL'!$B$262</f>
        <v>Wallis &amp; Futuma</v>
      </c>
      <c r="K128" s="3" t="s">
        <v>13</v>
      </c>
      <c r="L128" s="2">
        <f>'Data ALL'!$T$262/'Data ALL'!$AC$262*100</f>
        <v>14.581983149708361</v>
      </c>
      <c r="M128" s="2">
        <f>'Data ALL'!$U$262/'Data ALL'!$AC$262*100</f>
        <v>3.1756318859364878</v>
      </c>
      <c r="N128" s="2">
        <f>'Data ALL'!$V$262/'Data ALL'!$AC$262*100</f>
        <v>0</v>
      </c>
      <c r="O128" s="2">
        <f t="shared" si="1"/>
        <v>17.757615035644847</v>
      </c>
      <c r="P128" s="2">
        <f>O129-O128</f>
        <v>-5.585456326835164</v>
      </c>
      <c r="Q128" s="2">
        <v>-5.585456326835164</v>
      </c>
    </row>
    <row r="129" spans="1:17" x14ac:dyDescent="0.2">
      <c r="A129" s="3">
        <v>2</v>
      </c>
      <c r="B129" s="3">
        <v>2</v>
      </c>
      <c r="C129" s="3">
        <v>2</v>
      </c>
      <c r="E129" s="103" t="str">
        <f>'Data ALL'!$AZ$262</f>
        <v>13e</v>
      </c>
      <c r="F129" s="103" t="str">
        <f>'Data ALL'!$C$262</f>
        <v>Employees</v>
      </c>
      <c r="G129" s="103" t="str">
        <f>'Data ALL'!$AW$262</f>
        <v>Upper-middle-income</v>
      </c>
      <c r="H129" s="103" t="s">
        <v>14</v>
      </c>
      <c r="I129" s="103" t="s">
        <v>54</v>
      </c>
      <c r="J129" s="103" t="str">
        <f>'Data ALL'!$B$262</f>
        <v>Wallis &amp; Futuma</v>
      </c>
      <c r="K129" s="103" t="s">
        <v>14</v>
      </c>
      <c r="L129" s="104">
        <f>'Data ALL'!$AI$262/'Data ALL'!$AR$262*100</f>
        <v>6.9939475453934099</v>
      </c>
      <c r="M129" s="104">
        <f>'Data ALL'!$AJ$262/'Data ALL'!$AR$262*100</f>
        <v>1.5467383994620041</v>
      </c>
      <c r="N129" s="104">
        <f>'Data ALL'!$AK$262/'Data ALL'!$AR$262*100</f>
        <v>3.6314727639542701</v>
      </c>
      <c r="O129" s="104">
        <f t="shared" si="1"/>
        <v>12.172158708809683</v>
      </c>
      <c r="P129" s="104">
        <f>O129-O128</f>
        <v>-5.585456326835164</v>
      </c>
      <c r="Q129" s="104">
        <v>-5.585456326835164</v>
      </c>
    </row>
    <row r="130" spans="1:17" x14ac:dyDescent="0.2">
      <c r="A130" s="3">
        <v>1</v>
      </c>
      <c r="B130" s="3">
        <v>2</v>
      </c>
      <c r="C130" s="3">
        <v>3</v>
      </c>
      <c r="E130" s="3" t="str">
        <f>'Data ALL'!$AZ$82</f>
        <v>13e</v>
      </c>
      <c r="F130" s="3" t="str">
        <f>'Data ALL'!$C$82</f>
        <v>Employees</v>
      </c>
      <c r="G130" s="3" t="str">
        <f>'Data ALL'!$AW$82</f>
        <v>Upper-middle-income</v>
      </c>
      <c r="H130" s="3" t="s">
        <v>13</v>
      </c>
      <c r="I130" s="3" t="s">
        <v>54</v>
      </c>
      <c r="J130" s="3" t="str">
        <f>'Data ALL'!$B$82</f>
        <v xml:space="preserve"> Indonesia</v>
      </c>
      <c r="K130" s="3" t="s">
        <v>13</v>
      </c>
      <c r="L130" s="2">
        <f>'Data ALL'!$T$82/'Data ALL'!$AC$82*100</f>
        <v>31.255580368339427</v>
      </c>
      <c r="M130" s="2">
        <f>'Data ALL'!$U$82/'Data ALL'!$AC$82*100</f>
        <v>46.042382253430034</v>
      </c>
      <c r="N130" s="2">
        <f>'Data ALL'!$V$82/'Data ALL'!$AC$82*100</f>
        <v>3.8840002050201106</v>
      </c>
      <c r="O130" s="2">
        <f t="shared" si="1"/>
        <v>81.181962826789572</v>
      </c>
      <c r="P130" s="2">
        <f>O131-O130</f>
        <v>-2.6741305994473663</v>
      </c>
      <c r="Q130" s="2">
        <v>-3.2962117343157331</v>
      </c>
    </row>
    <row r="131" spans="1:17" x14ac:dyDescent="0.2">
      <c r="A131" s="3">
        <v>2</v>
      </c>
      <c r="B131" s="3">
        <v>2</v>
      </c>
      <c r="C131" s="3">
        <v>3</v>
      </c>
      <c r="E131" s="103" t="str">
        <f>'Data ALL'!$AZ$82</f>
        <v>13e</v>
      </c>
      <c r="F131" s="103" t="str">
        <f>'Data ALL'!$C$82</f>
        <v>Employees</v>
      </c>
      <c r="G131" s="103" t="str">
        <f>'Data ALL'!$AW$82</f>
        <v>Upper-middle-income</v>
      </c>
      <c r="H131" s="103" t="s">
        <v>14</v>
      </c>
      <c r="I131" s="103" t="s">
        <v>54</v>
      </c>
      <c r="J131" s="103" t="str">
        <f>'Data ALL'!$B$82</f>
        <v xml:space="preserve"> Indonesia</v>
      </c>
      <c r="K131" s="103" t="s">
        <v>14</v>
      </c>
      <c r="L131" s="104">
        <f>'Data ALL'!$AI$82/'Data ALL'!$AR$82*100</f>
        <v>18.955556067195705</v>
      </c>
      <c r="M131" s="104">
        <f>'Data ALL'!$AJ$82/'Data ALL'!$AR$82*100</f>
        <v>51.861372025533171</v>
      </c>
      <c r="N131" s="104">
        <f>'Data ALL'!$AK$82/'Data ALL'!$AR$82*100</f>
        <v>7.6909041346133327</v>
      </c>
      <c r="O131" s="104">
        <f t="shared" si="1"/>
        <v>78.507832227342206</v>
      </c>
      <c r="P131" s="104">
        <f>O131-O130</f>
        <v>-2.6741305994473663</v>
      </c>
      <c r="Q131" s="104">
        <v>-3.2962117343157331</v>
      </c>
    </row>
    <row r="132" spans="1:17" x14ac:dyDescent="0.2">
      <c r="A132" s="3">
        <v>1</v>
      </c>
      <c r="B132" s="3">
        <v>2</v>
      </c>
      <c r="C132" s="3">
        <v>3</v>
      </c>
      <c r="E132" s="3" t="str">
        <f>'Data ALL'!$AZ$10</f>
        <v>13e</v>
      </c>
      <c r="F132" s="3" t="str">
        <f>'Data ALL'!$C$10</f>
        <v>Employees</v>
      </c>
      <c r="G132" s="3" t="str">
        <f>'Data ALL'!$AW$10</f>
        <v>Upper-middle income</v>
      </c>
      <c r="H132" s="3" t="s">
        <v>13</v>
      </c>
      <c r="I132" s="3" t="s">
        <v>54</v>
      </c>
      <c r="J132" s="3" t="str">
        <f>'Data ALL'!$B$10</f>
        <v>Abelina</v>
      </c>
      <c r="K132" s="3" t="s">
        <v>13</v>
      </c>
      <c r="L132" s="2">
        <f>'Data ALL'!$T$10/'Data ALL'!$AC$10*100</f>
        <v>14.030177768742519</v>
      </c>
      <c r="M132" s="2">
        <f>'Data ALL'!$U$10/'Data ALL'!$AC$10*100</f>
        <v>10.602501261171723</v>
      </c>
      <c r="N132" s="2">
        <f>'Data ALL'!$V$10/'Data ALL'!$AC$10*100</f>
        <v>1.1261698779486948</v>
      </c>
      <c r="O132" s="2">
        <f t="shared" ref="O132:O195" si="2">L132+M132+N132</f>
        <v>25.758848907862937</v>
      </c>
      <c r="P132" s="2">
        <f>O133-O132</f>
        <v>8.6613738983104973</v>
      </c>
      <c r="Q132" s="2">
        <v>8.6613738983104973</v>
      </c>
    </row>
    <row r="133" spans="1:17" x14ac:dyDescent="0.2">
      <c r="A133" s="3">
        <v>2</v>
      </c>
      <c r="B133" s="3">
        <v>2</v>
      </c>
      <c r="C133" s="3">
        <v>3</v>
      </c>
      <c r="E133" s="103" t="str">
        <f>'Data ALL'!$AZ$10</f>
        <v>13e</v>
      </c>
      <c r="F133" s="103" t="str">
        <f>'Data ALL'!$C$10</f>
        <v>Employees</v>
      </c>
      <c r="G133" s="103" t="str">
        <f>'Data ALL'!$AW$10</f>
        <v>Upper-middle income</v>
      </c>
      <c r="H133" s="103" t="s">
        <v>14</v>
      </c>
      <c r="I133" s="103" t="s">
        <v>54</v>
      </c>
      <c r="J133" s="103" t="str">
        <f>'Data ALL'!$B$10</f>
        <v>Abelina</v>
      </c>
      <c r="K133" s="103" t="s">
        <v>14</v>
      </c>
      <c r="L133" s="104">
        <f>'Data ALL'!$AI$10/'Data ALL'!$AR$10*100</f>
        <v>5.4001451474566204</v>
      </c>
      <c r="M133" s="104">
        <f>'Data ALL'!$AJ$10/'Data ALL'!$AR$10*100</f>
        <v>10.187275620859396</v>
      </c>
      <c r="N133" s="104">
        <f>'Data ALL'!$AK$10/'Data ALL'!$AR$10*100</f>
        <v>18.832802037857419</v>
      </c>
      <c r="O133" s="104">
        <f t="shared" si="2"/>
        <v>34.420222806173435</v>
      </c>
      <c r="P133" s="104">
        <f>O133-O132</f>
        <v>8.6613738983104973</v>
      </c>
      <c r="Q133" s="104">
        <v>8.6613738983104973</v>
      </c>
    </row>
    <row r="134" spans="1:17" x14ac:dyDescent="0.2">
      <c r="A134" s="3">
        <v>1</v>
      </c>
      <c r="B134" s="3">
        <v>2</v>
      </c>
      <c r="C134" s="3">
        <v>3</v>
      </c>
      <c r="E134" s="3" t="str">
        <f>'Data ALL'!$AZ$58</f>
        <v>13e</v>
      </c>
      <c r="F134" s="3" t="str">
        <f>'Data ALL'!$C$58</f>
        <v>Employees</v>
      </c>
      <c r="G134" s="3" t="str">
        <f>'Data ALL'!$AW$58</f>
        <v>Upper-middle-income</v>
      </c>
      <c r="H134" s="3" t="s">
        <v>13</v>
      </c>
      <c r="I134" s="3" t="s">
        <v>54</v>
      </c>
      <c r="J134" s="3" t="str">
        <f>'Data ALL'!$B$58</f>
        <v>Cook Islands</v>
      </c>
      <c r="K134" s="3" t="s">
        <v>13</v>
      </c>
      <c r="L134" s="2">
        <f>'Data ALL'!$T$58/'Data ALL'!$AC$58*100</f>
        <v>11.666201507116941</v>
      </c>
      <c r="M134" s="2">
        <f>'Data ALL'!$U$58/'Data ALL'!$AC$58*100</f>
        <v>4.856265699134803</v>
      </c>
      <c r="N134" s="2">
        <f>'Data ALL'!$V$58/'Data ALL'!$AC$58*100</f>
        <v>1.2559307842590008</v>
      </c>
      <c r="O134" s="2">
        <f t="shared" si="2"/>
        <v>17.778397990510744</v>
      </c>
      <c r="P134" s="2">
        <f>O135-O134</f>
        <v>-7.987847503294887E-2</v>
      </c>
      <c r="Q134" s="2">
        <v>-7.987847503294887E-2</v>
      </c>
    </row>
    <row r="135" spans="1:17" x14ac:dyDescent="0.2">
      <c r="A135" s="3">
        <v>2</v>
      </c>
      <c r="B135" s="3">
        <v>2</v>
      </c>
      <c r="C135" s="3">
        <v>3</v>
      </c>
      <c r="E135" s="103" t="str">
        <f>'Data ALL'!$AZ$58</f>
        <v>13e</v>
      </c>
      <c r="F135" s="103" t="str">
        <f>'Data ALL'!$C$58</f>
        <v>Employees</v>
      </c>
      <c r="G135" s="103" t="str">
        <f>'Data ALL'!$AW$58</f>
        <v>Upper-middle-income</v>
      </c>
      <c r="H135" s="103" t="s">
        <v>14</v>
      </c>
      <c r="I135" s="103" t="s">
        <v>54</v>
      </c>
      <c r="J135" s="103" t="str">
        <f>'Data ALL'!$B$58</f>
        <v>Cook Islands</v>
      </c>
      <c r="K135" s="103" t="s">
        <v>14</v>
      </c>
      <c r="L135" s="104">
        <f>'Data ALL'!$AI$58/'Data ALL'!$AR$58*100</f>
        <v>10.228802153432031</v>
      </c>
      <c r="M135" s="104">
        <f>'Data ALL'!$AJ$58/'Data ALL'!$AR$58*100</f>
        <v>6.2247644683714674</v>
      </c>
      <c r="N135" s="104">
        <f>'Data ALL'!$AK$58/'Data ALL'!$AR$58*100</f>
        <v>1.2449528936742935</v>
      </c>
      <c r="O135" s="104">
        <f t="shared" si="2"/>
        <v>17.698519515477795</v>
      </c>
      <c r="P135" s="104">
        <f>O135-O134</f>
        <v>-7.987847503294887E-2</v>
      </c>
      <c r="Q135" s="104">
        <v>-7.987847503294887E-2</v>
      </c>
    </row>
    <row r="136" spans="1:17" x14ac:dyDescent="0.2">
      <c r="A136" s="3">
        <v>1</v>
      </c>
      <c r="B136" s="3">
        <v>2</v>
      </c>
      <c r="C136" s="3">
        <v>3</v>
      </c>
      <c r="E136" s="3" t="str">
        <f>'Data ALL'!$AZ$70</f>
        <v>13e</v>
      </c>
      <c r="F136" s="3" t="str">
        <f>'Data ALL'!$C$70</f>
        <v>Employees</v>
      </c>
      <c r="G136" s="3" t="str">
        <f>'Data ALL'!$AW$70</f>
        <v>Upper-middle-income</v>
      </c>
      <c r="H136" s="3" t="s">
        <v>13</v>
      </c>
      <c r="I136" s="3" t="s">
        <v>54</v>
      </c>
      <c r="J136" s="3" t="str">
        <f>'Data ALL'!$B$70</f>
        <v>Fiji</v>
      </c>
      <c r="K136" s="3" t="s">
        <v>13</v>
      </c>
      <c r="L136" s="2">
        <f>'Data ALL'!$T$70/'Data ALL'!$AC$70*100</f>
        <v>6.1985946151261491</v>
      </c>
      <c r="M136" s="2">
        <f>'Data ALL'!$U$70/'Data ALL'!$AC$70*100</f>
        <v>14.830316576821376</v>
      </c>
      <c r="N136" s="2">
        <f>'Data ALL'!$V$70/'Data ALL'!$AC$70*100</f>
        <v>0.25346598296591721</v>
      </c>
      <c r="O136" s="2">
        <f t="shared" si="2"/>
        <v>21.282377174913442</v>
      </c>
      <c r="P136" s="2">
        <f>O137-O136</f>
        <v>-3.0312983314898183</v>
      </c>
      <c r="Q136" s="2">
        <v>-3.0312983314898183</v>
      </c>
    </row>
    <row r="137" spans="1:17" x14ac:dyDescent="0.2">
      <c r="A137" s="3">
        <v>2</v>
      </c>
      <c r="B137" s="3">
        <v>2</v>
      </c>
      <c r="C137" s="3">
        <v>3</v>
      </c>
      <c r="E137" s="103" t="str">
        <f>'Data ALL'!$AZ$70</f>
        <v>13e</v>
      </c>
      <c r="F137" s="103" t="str">
        <f>'Data ALL'!$C$70</f>
        <v>Employees</v>
      </c>
      <c r="G137" s="103" t="str">
        <f>'Data ALL'!$AW$70</f>
        <v>Upper-middle-income</v>
      </c>
      <c r="H137" s="103" t="s">
        <v>14</v>
      </c>
      <c r="I137" s="103" t="s">
        <v>54</v>
      </c>
      <c r="J137" s="103" t="str">
        <f>'Data ALL'!$B$70</f>
        <v>Fiji</v>
      </c>
      <c r="K137" s="103" t="s">
        <v>14</v>
      </c>
      <c r="L137" s="104">
        <f>'Data ALL'!$AI$70/'Data ALL'!$AR$70*100</f>
        <v>2.272950900324707</v>
      </c>
      <c r="M137" s="104">
        <f>'Data ALL'!$AJ$70/'Data ALL'!$AR$70*100</f>
        <v>7.9349460929702982</v>
      </c>
      <c r="N137" s="104">
        <f>'Data ALL'!$AK$70/'Data ALL'!$AR$70*100</f>
        <v>8.0431818501286187</v>
      </c>
      <c r="O137" s="104">
        <f t="shared" si="2"/>
        <v>18.251078843423624</v>
      </c>
      <c r="P137" s="104">
        <f>O137-O136</f>
        <v>-3.0312983314898183</v>
      </c>
      <c r="Q137" s="104">
        <v>-3.0312983314898183</v>
      </c>
    </row>
    <row r="138" spans="1:17" x14ac:dyDescent="0.2">
      <c r="A138" s="3">
        <v>1</v>
      </c>
      <c r="B138" s="3">
        <v>2</v>
      </c>
      <c r="C138" s="3">
        <v>3</v>
      </c>
      <c r="E138" s="3" t="str">
        <f>'Data ALL'!$AZ$112</f>
        <v>13e</v>
      </c>
      <c r="F138" s="3" t="str">
        <f>'Data ALL'!$C$112</f>
        <v>Employees</v>
      </c>
      <c r="G138" s="3" t="str">
        <f>'Data ALL'!$AW$112</f>
        <v>Upper-middle-income</v>
      </c>
      <c r="H138" s="3" t="s">
        <v>13</v>
      </c>
      <c r="I138" s="3" t="s">
        <v>54</v>
      </c>
      <c r="J138" s="3" t="str">
        <f>'Data ALL'!$B$112</f>
        <v>Maldives</v>
      </c>
      <c r="K138" s="3" t="s">
        <v>13</v>
      </c>
      <c r="L138" s="2">
        <f>'Data ALL'!$T$112/'Data ALL'!$AC$112*100</f>
        <v>4.119733499496717</v>
      </c>
      <c r="M138" s="2">
        <f>'Data ALL'!$U$112/'Data ALL'!$AC$112*100</f>
        <v>25.533240665292624</v>
      </c>
      <c r="N138" s="2">
        <f>'Data ALL'!$V$112/'Data ALL'!$AC$112*100</f>
        <v>3.9579638594641233</v>
      </c>
      <c r="O138" s="2">
        <f t="shared" si="2"/>
        <v>33.610938024253464</v>
      </c>
      <c r="P138" s="2">
        <f>O139-O138</f>
        <v>-5.1560927633118041</v>
      </c>
      <c r="Q138" s="2">
        <v>-5.1560927633118041</v>
      </c>
    </row>
    <row r="139" spans="1:17" x14ac:dyDescent="0.2">
      <c r="A139" s="3">
        <v>2</v>
      </c>
      <c r="B139" s="3">
        <v>2</v>
      </c>
      <c r="C139" s="3">
        <v>3</v>
      </c>
      <c r="E139" s="103" t="str">
        <f>'Data ALL'!$AZ$112</f>
        <v>13e</v>
      </c>
      <c r="F139" s="103" t="str">
        <f>'Data ALL'!$C$112</f>
        <v>Employees</v>
      </c>
      <c r="G139" s="103" t="str">
        <f>'Data ALL'!$AW$112</f>
        <v>Upper-middle-income</v>
      </c>
      <c r="H139" s="103" t="s">
        <v>14</v>
      </c>
      <c r="I139" s="103" t="s">
        <v>54</v>
      </c>
      <c r="J139" s="103" t="str">
        <f>'Data ALL'!$B$112</f>
        <v>Maldives</v>
      </c>
      <c r="K139" s="103" t="s">
        <v>14</v>
      </c>
      <c r="L139" s="104">
        <f>'Data ALL'!$AI$112/'Data ALL'!$AR$112*100</f>
        <v>1.5427325743884035</v>
      </c>
      <c r="M139" s="104">
        <f>'Data ALL'!$AJ$112/'Data ALL'!$AR$112*100</f>
        <v>19.986584934135752</v>
      </c>
      <c r="N139" s="104">
        <f>'Data ALL'!$AK$112/'Data ALL'!$AR$112*100</f>
        <v>6.9255277524175067</v>
      </c>
      <c r="O139" s="104">
        <f t="shared" si="2"/>
        <v>28.45484526094166</v>
      </c>
      <c r="P139" s="104">
        <f>O139-O138</f>
        <v>-5.1560927633118041</v>
      </c>
      <c r="Q139" s="104">
        <v>-5.1560927633118041</v>
      </c>
    </row>
    <row r="140" spans="1:17" x14ac:dyDescent="0.2">
      <c r="A140" s="3">
        <v>1</v>
      </c>
      <c r="B140" s="3">
        <v>2</v>
      </c>
      <c r="C140" s="3">
        <v>3</v>
      </c>
      <c r="E140" s="3" t="str">
        <f>'Data ALL'!$AZ$124</f>
        <v>13e</v>
      </c>
      <c r="F140" s="3" t="str">
        <f>'Data ALL'!$C$124</f>
        <v>Employees</v>
      </c>
      <c r="G140" s="3" t="str">
        <f>'Data ALL'!$AW$124</f>
        <v>Upper-middle-income</v>
      </c>
      <c r="H140" s="3" t="s">
        <v>13</v>
      </c>
      <c r="I140" s="3" t="s">
        <v>54</v>
      </c>
      <c r="J140" s="3" t="str">
        <f>'Data ALL'!$B$124</f>
        <v>Marshall Islands</v>
      </c>
      <c r="K140" s="3" t="s">
        <v>13</v>
      </c>
      <c r="L140" s="2">
        <f>'Data ALL'!$T$124/'Data ALL'!$AC$124*100</f>
        <v>2.6470588235294117</v>
      </c>
      <c r="M140" s="2">
        <f>'Data ALL'!$U$124/'Data ALL'!$AC$124*100</f>
        <v>6.7752100840336134</v>
      </c>
      <c r="N140" s="2">
        <f>'Data ALL'!$V$124/'Data ALL'!$AC$124*100</f>
        <v>0.77731092436974791</v>
      </c>
      <c r="O140" s="2">
        <f t="shared" si="2"/>
        <v>10.199579831932773</v>
      </c>
      <c r="P140" s="2">
        <f>O141-O140</f>
        <v>8.1250448897506544E-2</v>
      </c>
      <c r="Q140" s="2">
        <v>8.1250448897506544E-2</v>
      </c>
    </row>
    <row r="141" spans="1:17" x14ac:dyDescent="0.2">
      <c r="A141" s="3">
        <v>2</v>
      </c>
      <c r="B141" s="3">
        <v>2</v>
      </c>
      <c r="C141" s="3">
        <v>3</v>
      </c>
      <c r="E141" s="103" t="str">
        <f>'Data ALL'!$AZ$124</f>
        <v>13e</v>
      </c>
      <c r="F141" s="103" t="str">
        <f>'Data ALL'!$C$124</f>
        <v>Employees</v>
      </c>
      <c r="G141" s="103" t="str">
        <f>'Data ALL'!$AW$124</f>
        <v>Upper-middle-income</v>
      </c>
      <c r="H141" s="103" t="s">
        <v>14</v>
      </c>
      <c r="I141" s="103" t="s">
        <v>54</v>
      </c>
      <c r="J141" s="103" t="str">
        <f>'Data ALL'!$B$124</f>
        <v>Marshall Islands</v>
      </c>
      <c r="K141" s="103" t="s">
        <v>14</v>
      </c>
      <c r="L141" s="104">
        <f>'Data ALL'!$AI$124/'Data ALL'!$AR$124*100</f>
        <v>2.4908424908424909</v>
      </c>
      <c r="M141" s="104">
        <f>'Data ALL'!$AJ$124/'Data ALL'!$AR$124*100</f>
        <v>6.6422466422466426</v>
      </c>
      <c r="N141" s="104">
        <f>'Data ALL'!$AK$124/'Data ALL'!$AR$124*100</f>
        <v>1.1477411477411479</v>
      </c>
      <c r="O141" s="104">
        <f t="shared" si="2"/>
        <v>10.28083028083028</v>
      </c>
      <c r="P141" s="104">
        <f>O141-O140</f>
        <v>8.1250448897506544E-2</v>
      </c>
      <c r="Q141" s="104">
        <v>8.1250448897506544E-2</v>
      </c>
    </row>
    <row r="142" spans="1:17" x14ac:dyDescent="0.2">
      <c r="A142" s="3">
        <v>1</v>
      </c>
      <c r="B142" s="3">
        <v>2</v>
      </c>
      <c r="C142" s="3">
        <v>3</v>
      </c>
      <c r="E142" s="3" t="str">
        <f>'Data ALL'!$AZ$196</f>
        <v>13e</v>
      </c>
      <c r="F142" s="3" t="str">
        <f>'Data ALL'!$C$196</f>
        <v>Employees</v>
      </c>
      <c r="G142" s="3" t="str">
        <f>'Data ALL'!$AW$196</f>
        <v>Upper-middle-income</v>
      </c>
      <c r="H142" s="3" t="s">
        <v>13</v>
      </c>
      <c r="I142" s="3" t="s">
        <v>54</v>
      </c>
      <c r="J142" s="3" t="str">
        <f>'Data ALL'!$B$196</f>
        <v>Thailand</v>
      </c>
      <c r="K142" s="3" t="s">
        <v>13</v>
      </c>
      <c r="L142" s="2">
        <f>'Data ALL'!$T$196/'Data ALL'!$AC$196*100</f>
        <v>20.806221628120056</v>
      </c>
      <c r="M142" s="2">
        <f>'Data ALL'!$U$196/'Data ALL'!$AC$196*100</f>
        <v>27.699298050556926</v>
      </c>
      <c r="N142" s="2">
        <f>'Data ALL'!$V$196/'Data ALL'!$AC$196*100</f>
        <v>0.22894496786094706</v>
      </c>
      <c r="O142" s="2">
        <f t="shared" si="2"/>
        <v>48.73446464653793</v>
      </c>
      <c r="P142" s="2">
        <f>O143-O142</f>
        <v>-6.0366451986229563</v>
      </c>
      <c r="Q142" s="2">
        <v>-6.0366451986229563</v>
      </c>
    </row>
    <row r="143" spans="1:17" x14ac:dyDescent="0.2">
      <c r="A143" s="3">
        <v>2</v>
      </c>
      <c r="B143" s="3">
        <v>2</v>
      </c>
      <c r="C143" s="3">
        <v>3</v>
      </c>
      <c r="E143" s="103" t="str">
        <f>'Data ALL'!$AZ$196</f>
        <v>13e</v>
      </c>
      <c r="F143" s="103" t="str">
        <f>'Data ALL'!$C$196</f>
        <v>Employees</v>
      </c>
      <c r="G143" s="103" t="str">
        <f>'Data ALL'!$AW$196</f>
        <v>Upper-middle-income</v>
      </c>
      <c r="H143" s="103" t="s">
        <v>14</v>
      </c>
      <c r="I143" s="103" t="s">
        <v>54</v>
      </c>
      <c r="J143" s="103" t="str">
        <f>'Data ALL'!$B$196</f>
        <v>Thailand</v>
      </c>
      <c r="K143" s="103" t="s">
        <v>14</v>
      </c>
      <c r="L143" s="104">
        <f>'Data ALL'!$AI$196/'Data ALL'!$AR$196*100</f>
        <v>14.262151908457065</v>
      </c>
      <c r="M143" s="104">
        <f>'Data ALL'!$AJ$196/'Data ALL'!$AR$196*100</f>
        <v>26.905552352404129</v>
      </c>
      <c r="N143" s="104">
        <f>'Data ALL'!$AK$196/'Data ALL'!$AR$196*100</f>
        <v>1.5301151870537801</v>
      </c>
      <c r="O143" s="104">
        <f t="shared" si="2"/>
        <v>42.697819447914974</v>
      </c>
      <c r="P143" s="104">
        <f>O143-O142</f>
        <v>-6.0366451986229563</v>
      </c>
      <c r="Q143" s="104">
        <v>-6.0366451986229563</v>
      </c>
    </row>
    <row r="144" spans="1:17" x14ac:dyDescent="0.2">
      <c r="A144" s="3">
        <v>1</v>
      </c>
      <c r="B144" s="3">
        <v>2</v>
      </c>
      <c r="C144" s="3">
        <v>3</v>
      </c>
      <c r="E144" s="3" t="str">
        <f>'Data ALL'!$AZ$214</f>
        <v>13e</v>
      </c>
      <c r="F144" s="3" t="str">
        <f>'Data ALL'!$C$214</f>
        <v>Employees</v>
      </c>
      <c r="G144" s="3" t="str">
        <f>'Data ALL'!$AW$214</f>
        <v>Upper-middle-income</v>
      </c>
      <c r="H144" s="3" t="s">
        <v>13</v>
      </c>
      <c r="I144" s="3" t="s">
        <v>54</v>
      </c>
      <c r="J144" s="3" t="str">
        <f>'Data ALL'!$B$214</f>
        <v>Tonga</v>
      </c>
      <c r="K144" s="3" t="s">
        <v>13</v>
      </c>
      <c r="L144" s="2">
        <f>'Data ALL'!$T$214/'Data ALL'!$AC$214*100</f>
        <v>35.630128339995792</v>
      </c>
      <c r="M144" s="2">
        <f>'Data ALL'!$U$214/'Data ALL'!$AC$214*100</f>
        <v>29.581317062907637</v>
      </c>
      <c r="N144" s="2">
        <f>'Data ALL'!$V$214/'Data ALL'!$AC$214*100</f>
        <v>3.7976015148327371</v>
      </c>
      <c r="O144" s="2">
        <f t="shared" si="2"/>
        <v>69.009046917736157</v>
      </c>
      <c r="P144" s="2">
        <f>O145-O144</f>
        <v>-7.5758622337441537</v>
      </c>
      <c r="Q144" s="2">
        <v>0.33580877652313745</v>
      </c>
    </row>
    <row r="145" spans="1:17" x14ac:dyDescent="0.2">
      <c r="A145" s="3">
        <v>2</v>
      </c>
      <c r="B145" s="3">
        <v>2</v>
      </c>
      <c r="C145" s="3">
        <v>3</v>
      </c>
      <c r="E145" s="103" t="str">
        <f>'Data ALL'!$AZ$214</f>
        <v>13e</v>
      </c>
      <c r="F145" s="103" t="str">
        <f>'Data ALL'!$C$214</f>
        <v>Employees</v>
      </c>
      <c r="G145" s="103" t="str">
        <f>'Data ALL'!$AW$214</f>
        <v>Upper-middle-income</v>
      </c>
      <c r="H145" s="103" t="s">
        <v>14</v>
      </c>
      <c r="I145" s="103" t="s">
        <v>54</v>
      </c>
      <c r="J145" s="103" t="str">
        <f>'Data ALL'!$B$214</f>
        <v>Tonga</v>
      </c>
      <c r="K145" s="103" t="s">
        <v>14</v>
      </c>
      <c r="L145" s="104">
        <f>'Data ALL'!$AI$214/'Data ALL'!$AR$214*100</f>
        <v>24.004305705059203</v>
      </c>
      <c r="M145" s="104">
        <f>'Data ALL'!$AJ$214/'Data ALL'!$AR$214*100</f>
        <v>30.816546209441796</v>
      </c>
      <c r="N145" s="104">
        <f>'Data ALL'!$AK$214/'Data ALL'!$AR$214*100</f>
        <v>6.6123327694910046</v>
      </c>
      <c r="O145" s="104">
        <f t="shared" si="2"/>
        <v>61.433184683992003</v>
      </c>
      <c r="P145" s="104">
        <f>O145-O144</f>
        <v>-7.5758622337441537</v>
      </c>
      <c r="Q145" s="104">
        <v>0.33580877652313745</v>
      </c>
    </row>
    <row r="146" spans="1:17" x14ac:dyDescent="0.2">
      <c r="A146" s="3">
        <v>1</v>
      </c>
      <c r="B146" s="3">
        <v>2</v>
      </c>
      <c r="C146" s="3">
        <v>3</v>
      </c>
      <c r="E146" s="3" t="str">
        <f>'Data ALL'!$AZ$226</f>
        <v>13e</v>
      </c>
      <c r="F146" s="3" t="str">
        <f>'Data ALL'!$C$226</f>
        <v>Employees</v>
      </c>
      <c r="G146" s="3" t="str">
        <f>'Data ALL'!$AW$226</f>
        <v>Upper-middle-income</v>
      </c>
      <c r="H146" s="3" t="s">
        <v>13</v>
      </c>
      <c r="I146" s="3" t="s">
        <v>54</v>
      </c>
      <c r="J146" s="3" t="str">
        <f>'Data ALL'!$B$226</f>
        <v>Tuvalu</v>
      </c>
      <c r="K146" s="3" t="s">
        <v>13</v>
      </c>
      <c r="L146" s="2">
        <f>'Data ALL'!$T$226/'Data ALL'!$AC$226*100</f>
        <v>4.4959128065395095</v>
      </c>
      <c r="M146" s="2">
        <f>'Data ALL'!$U$226/'Data ALL'!$AC$226*100</f>
        <v>13.760217983651227</v>
      </c>
      <c r="N146" s="2">
        <f>'Data ALL'!$V$226/'Data ALL'!$AC$226*100</f>
        <v>0.13623978201634876</v>
      </c>
      <c r="O146" s="2">
        <f t="shared" si="2"/>
        <v>18.392370572207088</v>
      </c>
      <c r="P146" s="2">
        <f>O147-O146</f>
        <v>0.31730684714774782</v>
      </c>
      <c r="Q146" s="2">
        <v>0.31730684714774782</v>
      </c>
    </row>
    <row r="147" spans="1:17" x14ac:dyDescent="0.2">
      <c r="A147" s="3">
        <v>2</v>
      </c>
      <c r="B147" s="3">
        <v>2</v>
      </c>
      <c r="C147" s="3">
        <v>3</v>
      </c>
      <c r="E147" s="103" t="str">
        <f>'Data ALL'!$AZ$226</f>
        <v>13e</v>
      </c>
      <c r="F147" s="103" t="str">
        <f>'Data ALL'!$C$226</f>
        <v>Employees</v>
      </c>
      <c r="G147" s="103" t="str">
        <f>'Data ALL'!$AW$226</f>
        <v>Upper-middle-income</v>
      </c>
      <c r="H147" s="103" t="s">
        <v>14</v>
      </c>
      <c r="I147" s="103" t="s">
        <v>54</v>
      </c>
      <c r="J147" s="103" t="str">
        <f>'Data ALL'!$B$226</f>
        <v>Tuvalu</v>
      </c>
      <c r="K147" s="103" t="s">
        <v>14</v>
      </c>
      <c r="L147" s="104">
        <f>'Data ALL'!$AI$226/'Data ALL'!$AR$226*100</f>
        <v>3.655913978494624</v>
      </c>
      <c r="M147" s="104">
        <f>'Data ALL'!$AJ$226/'Data ALL'!$AR$226*100</f>
        <v>14.838709677419354</v>
      </c>
      <c r="N147" s="104">
        <f>'Data ALL'!$AK$226/'Data ALL'!$AR$226*100</f>
        <v>0.21505376344086022</v>
      </c>
      <c r="O147" s="104">
        <f t="shared" si="2"/>
        <v>18.709677419354836</v>
      </c>
      <c r="P147" s="104">
        <f>O147-O146</f>
        <v>0.31730684714774782</v>
      </c>
      <c r="Q147" s="104">
        <v>0.31730684714774782</v>
      </c>
    </row>
    <row r="148" spans="1:17" x14ac:dyDescent="0.2">
      <c r="A148" s="3">
        <v>1</v>
      </c>
      <c r="B148" s="3">
        <v>2</v>
      </c>
      <c r="C148" s="3">
        <v>4</v>
      </c>
      <c r="E148" s="3" t="str">
        <f>'Data ALL'!$AZ$34</f>
        <v>13e</v>
      </c>
      <c r="F148" s="3" t="str">
        <f>'Data ALL'!$C$34</f>
        <v>Employees</v>
      </c>
      <c r="G148" s="3" t="str">
        <f>'Data ALL'!$AW$34</f>
        <v>High-income</v>
      </c>
      <c r="H148" s="3" t="s">
        <v>13</v>
      </c>
      <c r="I148" s="3" t="s">
        <v>54</v>
      </c>
      <c r="J148" s="3" t="str">
        <f>'Data ALL'!$B$34</f>
        <v xml:space="preserve"> Brunei Darussalam</v>
      </c>
      <c r="K148" s="3" t="s">
        <v>13</v>
      </c>
      <c r="L148" s="2">
        <f>'Data ALL'!$T$34/'Data ALL'!$AC$34*100</f>
        <v>0.35992209905253381</v>
      </c>
      <c r="M148" s="2">
        <f>'Data ALL'!$U$34/'Data ALL'!$AC$34*100</f>
        <v>27.529931877757964</v>
      </c>
      <c r="N148" s="2">
        <f>'Data ALL'!$V$34/'Data ALL'!$AC$34*100</f>
        <v>0.9219922263400524</v>
      </c>
      <c r="O148" s="2">
        <f t="shared" si="2"/>
        <v>28.811846203150548</v>
      </c>
      <c r="P148" s="2">
        <f>O149-O148</f>
        <v>-3.5517335299535731</v>
      </c>
      <c r="Q148" s="2">
        <v>-11.860184984468574</v>
      </c>
    </row>
    <row r="149" spans="1:17" x14ac:dyDescent="0.2">
      <c r="A149" s="3">
        <v>2</v>
      </c>
      <c r="B149" s="3">
        <v>2</v>
      </c>
      <c r="C149" s="3">
        <v>4</v>
      </c>
      <c r="E149" s="103" t="str">
        <f>'Data ALL'!$AZ$34</f>
        <v>13e</v>
      </c>
      <c r="F149" s="103" t="str">
        <f>'Data ALL'!$C$34</f>
        <v>Employees</v>
      </c>
      <c r="G149" s="103" t="str">
        <f>'Data ALL'!$AW$34</f>
        <v>High-income</v>
      </c>
      <c r="H149" s="103" t="s">
        <v>14</v>
      </c>
      <c r="I149" s="103" t="s">
        <v>54</v>
      </c>
      <c r="J149" s="103" t="str">
        <f>'Data ALL'!$B$34</f>
        <v xml:space="preserve"> Brunei Darussalam</v>
      </c>
      <c r="K149" s="103" t="s">
        <v>14</v>
      </c>
      <c r="L149" s="104">
        <f>'Data ALL'!$AI$34/'Data ALL'!$AR$34*100</f>
        <v>0.37938385017510023</v>
      </c>
      <c r="M149" s="104">
        <f>'Data ALL'!$AJ$34/'Data ALL'!$AR$34*100</f>
        <v>15.567426280261889</v>
      </c>
      <c r="N149" s="104">
        <f>'Data ALL'!$AK$34/'Data ALL'!$AR$34*100</f>
        <v>9.3133025427599847</v>
      </c>
      <c r="O149" s="104">
        <f t="shared" si="2"/>
        <v>25.260112673196975</v>
      </c>
      <c r="P149" s="104">
        <f>O149-O148</f>
        <v>-3.5517335299535731</v>
      </c>
      <c r="Q149" s="104">
        <v>-11.860184984468574</v>
      </c>
    </row>
    <row r="150" spans="1:17" x14ac:dyDescent="0.2">
      <c r="A150" s="3">
        <v>1</v>
      </c>
      <c r="B150" s="3">
        <v>2</v>
      </c>
      <c r="C150" s="3">
        <v>4</v>
      </c>
      <c r="E150" s="3" t="str">
        <f>'Data ALL'!$AZ$280</f>
        <v>13e</v>
      </c>
      <c r="F150" s="3" t="str">
        <f>'Data ALL'!$C$280</f>
        <v>Employees</v>
      </c>
      <c r="G150" s="3" t="str">
        <f>'Data ALL'!$AW$280</f>
        <v>High-income</v>
      </c>
      <c r="H150" s="3" t="s">
        <v>13</v>
      </c>
      <c r="I150" s="3" t="s">
        <v>54</v>
      </c>
      <c r="J150" s="3" t="str">
        <f>'Data ALL'!$B$280</f>
        <v>Australia</v>
      </c>
      <c r="K150" s="3" t="s">
        <v>13</v>
      </c>
      <c r="L150" s="2">
        <f>'Data ALL'!$T$280/'Data ALL'!$AC$280*100</f>
        <v>16.616659036016607</v>
      </c>
      <c r="M150" s="2">
        <f>'Data ALL'!$U$280/'Data ALL'!$AC$280*100</f>
        <v>2.102215244818157</v>
      </c>
      <c r="N150" s="2">
        <f>'Data ALL'!$V$280/'Data ALL'!$AC$280*100</f>
        <v>0</v>
      </c>
      <c r="O150" s="2">
        <f t="shared" si="2"/>
        <v>18.718874280834765</v>
      </c>
      <c r="P150" s="2">
        <f>O151-O150</f>
        <v>2.6367720292045149</v>
      </c>
      <c r="Q150" s="2">
        <v>2.6367720292045149</v>
      </c>
    </row>
    <row r="151" spans="1:17" x14ac:dyDescent="0.2">
      <c r="A151" s="3">
        <v>2</v>
      </c>
      <c r="B151" s="3">
        <v>2</v>
      </c>
      <c r="C151" s="3">
        <v>4</v>
      </c>
      <c r="E151" s="103" t="str">
        <f>'Data ALL'!$AZ$280</f>
        <v>13e</v>
      </c>
      <c r="F151" s="103" t="str">
        <f>'Data ALL'!$C$280</f>
        <v>Employees</v>
      </c>
      <c r="G151" s="103" t="str">
        <f>'Data ALL'!$AW$280</f>
        <v>High-income</v>
      </c>
      <c r="H151" s="103" t="s">
        <v>14</v>
      </c>
      <c r="I151" s="103" t="s">
        <v>54</v>
      </c>
      <c r="J151" s="103" t="str">
        <f>'Data ALL'!$B$280</f>
        <v>Australia</v>
      </c>
      <c r="K151" s="103" t="s">
        <v>14</v>
      </c>
      <c r="L151" s="104">
        <f>'Data ALL'!$AI$280/'Data ALL'!$AR$280*100</f>
        <v>16.945515381215998</v>
      </c>
      <c r="M151" s="104">
        <f>'Data ALL'!$AJ$280/'Data ALL'!$AR$280*100</f>
        <v>4.3126762873192135</v>
      </c>
      <c r="N151" s="104">
        <f>'Data ALL'!$AK$280/'Data ALL'!$AR$280*100</f>
        <v>9.7454641504066894E-2</v>
      </c>
      <c r="O151" s="104">
        <f t="shared" si="2"/>
        <v>21.35564631003928</v>
      </c>
      <c r="P151" s="104">
        <f>O151-O150</f>
        <v>2.6367720292045149</v>
      </c>
      <c r="Q151" s="104">
        <v>2.6367720292045149</v>
      </c>
    </row>
    <row r="152" spans="1:17" x14ac:dyDescent="0.2">
      <c r="A152" s="3">
        <v>1</v>
      </c>
      <c r="B152" s="3">
        <v>2</v>
      </c>
      <c r="C152" s="3">
        <v>4</v>
      </c>
      <c r="E152" s="3" t="str">
        <f>'Data ALL'!$AZ$286</f>
        <v>13e</v>
      </c>
      <c r="F152" s="3" t="str">
        <f>'Data ALL'!$C$286</f>
        <v>Employees</v>
      </c>
      <c r="G152" s="3" t="str">
        <f>'Data ALL'!$AW$286</f>
        <v>High-income</v>
      </c>
      <c r="H152" s="3" t="s">
        <v>13</v>
      </c>
      <c r="I152" s="3" t="s">
        <v>54</v>
      </c>
      <c r="J152" s="3" t="str">
        <f>'Data ALL'!$B$286</f>
        <v>Korea Republic</v>
      </c>
      <c r="K152" s="3" t="s">
        <v>13</v>
      </c>
      <c r="L152" s="2">
        <f>'Data ALL'!$T$286/'Data ALL'!$AC$286*100</f>
        <v>10.322063965349706</v>
      </c>
      <c r="M152" s="2">
        <f>'Data ALL'!$U$286/'Data ALL'!$AC$286*100</f>
        <v>11.336440792537553</v>
      </c>
      <c r="N152" s="2">
        <f>'Data ALL'!$V$286/'Data ALL'!$AC$286*100</f>
        <v>0</v>
      </c>
      <c r="O152" s="2">
        <f t="shared" si="2"/>
        <v>21.658504757887258</v>
      </c>
      <c r="P152" s="2">
        <f>O153-O152</f>
        <v>6.6127959137742565</v>
      </c>
      <c r="Q152" s="2">
        <v>6.6127959137742565</v>
      </c>
    </row>
    <row r="153" spans="1:17" x14ac:dyDescent="0.2">
      <c r="A153" s="3">
        <v>2</v>
      </c>
      <c r="B153" s="3">
        <v>2</v>
      </c>
      <c r="C153" s="3">
        <v>4</v>
      </c>
      <c r="E153" s="103" t="str">
        <f>'Data ALL'!$AZ$286</f>
        <v>13e</v>
      </c>
      <c r="F153" s="103" t="str">
        <f>'Data ALL'!$C$286</f>
        <v>Employees</v>
      </c>
      <c r="G153" s="103" t="str">
        <f>'Data ALL'!$AW$286</f>
        <v>High-income</v>
      </c>
      <c r="H153" s="103" t="s">
        <v>14</v>
      </c>
      <c r="I153" s="103" t="s">
        <v>54</v>
      </c>
      <c r="J153" s="103" t="str">
        <f>'Data ALL'!$B$286</f>
        <v>Korea Republic</v>
      </c>
      <c r="K153" s="103" t="s">
        <v>14</v>
      </c>
      <c r="L153" s="104">
        <f>'Data ALL'!$AI$286/'Data ALL'!$AR$286*100</f>
        <v>13.241108969431856</v>
      </c>
      <c r="M153" s="104">
        <f>'Data ALL'!$AJ$286/'Data ALL'!$AR$286*100</f>
        <v>14.517089009745595</v>
      </c>
      <c r="N153" s="104">
        <f>'Data ALL'!$AK$286/'Data ALL'!$AR$286*100</f>
        <v>0.51310269248406237</v>
      </c>
      <c r="O153" s="104">
        <f t="shared" si="2"/>
        <v>28.271300671661514</v>
      </c>
      <c r="P153" s="104">
        <f>O153-O152</f>
        <v>6.6127959137742565</v>
      </c>
      <c r="Q153" s="104">
        <v>6.6127959137742565</v>
      </c>
    </row>
    <row r="154" spans="1:17" x14ac:dyDescent="0.2">
      <c r="A154" s="3">
        <v>1</v>
      </c>
      <c r="B154" s="3">
        <v>2</v>
      </c>
      <c r="C154" s="3">
        <v>4</v>
      </c>
      <c r="E154" s="3" t="str">
        <f>'Data ALL'!$AZ$172</f>
        <v>13e</v>
      </c>
      <c r="F154" s="3" t="str">
        <f>'Data ALL'!$C$172</f>
        <v>Employees</v>
      </c>
      <c r="G154" s="3" t="str">
        <f>'Data ALL'!$AW$172</f>
        <v>High-income</v>
      </c>
      <c r="H154" s="3" t="s">
        <v>13</v>
      </c>
      <c r="I154" s="3" t="s">
        <v>54</v>
      </c>
      <c r="J154" s="3" t="str">
        <f>'Data ALL'!$B$172</f>
        <v>Nauru</v>
      </c>
      <c r="K154" s="3" t="s">
        <v>13</v>
      </c>
      <c r="L154" s="2">
        <f>'Data ALL'!$T$172/'Data ALL'!$AC$172*100</f>
        <v>25.796726959517656</v>
      </c>
      <c r="M154" s="2">
        <f>'Data ALL'!$U$172/'Data ALL'!$AC$172*100</f>
        <v>24.117140396210164</v>
      </c>
      <c r="N154" s="2">
        <f>'Data ALL'!$V$172/'Data ALL'!$AC$172*100</f>
        <v>0</v>
      </c>
      <c r="O154" s="2">
        <f t="shared" si="2"/>
        <v>49.913867355727817</v>
      </c>
      <c r="P154" s="2">
        <f>O155-O154</f>
        <v>-5.4880033646464312</v>
      </c>
      <c r="Q154" s="2">
        <v>-5.4880033646464312</v>
      </c>
    </row>
    <row r="155" spans="1:17" x14ac:dyDescent="0.2">
      <c r="A155" s="3">
        <v>2</v>
      </c>
      <c r="B155" s="3">
        <v>2</v>
      </c>
      <c r="C155" s="3">
        <v>4</v>
      </c>
      <c r="E155" s="103" t="str">
        <f>'Data ALL'!$AZ$172</f>
        <v>13e</v>
      </c>
      <c r="F155" s="103" t="str">
        <f>'Data ALL'!$C$172</f>
        <v>Employees</v>
      </c>
      <c r="G155" s="103" t="str">
        <f>'Data ALL'!$AW$172</f>
        <v>High-income</v>
      </c>
      <c r="H155" s="103" t="s">
        <v>14</v>
      </c>
      <c r="I155" s="103" t="s">
        <v>54</v>
      </c>
      <c r="J155" s="103" t="str">
        <f>'Data ALL'!$B$172</f>
        <v>Nauru</v>
      </c>
      <c r="K155" s="103" t="s">
        <v>14</v>
      </c>
      <c r="L155" s="104">
        <f>'Data ALL'!$AI$172/'Data ALL'!$AR$172*100</f>
        <v>18.060200668896321</v>
      </c>
      <c r="M155" s="104">
        <f>'Data ALL'!$AJ$172/'Data ALL'!$AR$172*100</f>
        <v>26.365663322185064</v>
      </c>
      <c r="N155" s="104">
        <f>'Data ALL'!$AK$172/'Data ALL'!$AR$172*100</f>
        <v>0</v>
      </c>
      <c r="O155" s="104">
        <f t="shared" si="2"/>
        <v>44.425863991081386</v>
      </c>
      <c r="P155" s="104">
        <f>O155-O154</f>
        <v>-5.4880033646464312</v>
      </c>
      <c r="Q155" s="104">
        <v>-5.4880033646464312</v>
      </c>
    </row>
    <row r="156" spans="1:17" x14ac:dyDescent="0.2">
      <c r="A156" s="3">
        <v>1</v>
      </c>
      <c r="B156" s="3">
        <v>2</v>
      </c>
      <c r="C156" s="3">
        <v>1</v>
      </c>
      <c r="E156" s="3" t="str">
        <f>'Data ALL'!$AZ$22</f>
        <v>19e</v>
      </c>
      <c r="F156" s="3" t="str">
        <f>'Data ALL'!$C$22</f>
        <v>Employees</v>
      </c>
      <c r="G156" s="3" t="str">
        <f>'Data ALL'!$AW$22</f>
        <v>Low-income</v>
      </c>
      <c r="H156" s="3" t="s">
        <v>13</v>
      </c>
      <c r="I156" s="3" t="s">
        <v>54</v>
      </c>
      <c r="J156" s="3" t="str">
        <f>'Data ALL'!$B$22</f>
        <v>Afghanistan</v>
      </c>
      <c r="K156" s="3" t="s">
        <v>13</v>
      </c>
      <c r="L156" s="2">
        <f>'Data ALL'!$T$22/'Data ALL'!$AC$22*100</f>
        <v>31.472948183929905</v>
      </c>
      <c r="M156" s="2">
        <f>'Data ALL'!$U$22/'Data ALL'!$AC$22*100</f>
        <v>32.88243356926013</v>
      </c>
      <c r="N156" s="2">
        <f>'Data ALL'!$V$22/'Data ALL'!$AC$22*100</f>
        <v>6.32823973650261</v>
      </c>
      <c r="O156" s="2">
        <f t="shared" si="2"/>
        <v>70.683621489692641</v>
      </c>
      <c r="P156" s="2">
        <f>O157-O156</f>
        <v>-4.2811039374513484</v>
      </c>
      <c r="Q156" s="2">
        <v>-4.2811039374513484</v>
      </c>
    </row>
    <row r="157" spans="1:17" x14ac:dyDescent="0.2">
      <c r="A157" s="3">
        <v>2</v>
      </c>
      <c r="B157" s="3">
        <v>2</v>
      </c>
      <c r="C157" s="3">
        <v>1</v>
      </c>
      <c r="E157" s="103" t="str">
        <f>'Data ALL'!$AZ$22</f>
        <v>19e</v>
      </c>
      <c r="F157" s="103" t="str">
        <f>'Data ALL'!$C$22</f>
        <v>Employees</v>
      </c>
      <c r="G157" s="103" t="str">
        <f>'Data ALL'!$AW$22</f>
        <v>Low-income</v>
      </c>
      <c r="H157" s="103" t="s">
        <v>14</v>
      </c>
      <c r="I157" s="103" t="s">
        <v>54</v>
      </c>
      <c r="J157" s="103" t="str">
        <f>'Data ALL'!$B$22</f>
        <v>Afghanistan</v>
      </c>
      <c r="K157" s="103" t="s">
        <v>14</v>
      </c>
      <c r="L157" s="104">
        <f>'Data ALL'!$AI$22/'Data ALL'!$AR$22*100</f>
        <v>15.092850317809814</v>
      </c>
      <c r="M157" s="104">
        <f>'Data ALL'!$AJ$22/'Data ALL'!$AR$22*100</f>
        <v>35.848115990195673</v>
      </c>
      <c r="N157" s="104">
        <f>'Data ALL'!$AK$22/'Data ALL'!$AR$22*100</f>
        <v>15.461551244235801</v>
      </c>
      <c r="O157" s="104">
        <f t="shared" si="2"/>
        <v>66.402517552241292</v>
      </c>
      <c r="P157" s="104">
        <f>O157-O156</f>
        <v>-4.2811039374513484</v>
      </c>
      <c r="Q157" s="104">
        <v>-4.2811039374513484</v>
      </c>
    </row>
    <row r="158" spans="1:17" x14ac:dyDescent="0.2">
      <c r="A158" s="3">
        <v>1</v>
      </c>
      <c r="B158" s="3">
        <v>2</v>
      </c>
      <c r="C158" s="3">
        <v>2</v>
      </c>
      <c r="E158" s="3" t="str">
        <f>'Data ALL'!$AZ$52</f>
        <v>19e</v>
      </c>
      <c r="F158" s="3" t="str">
        <f>'Data ALL'!$C$52</f>
        <v>Employees</v>
      </c>
      <c r="G158" s="3" t="str">
        <f>'Data ALL'!$AW$52</f>
        <v>Lower-middle-income</v>
      </c>
      <c r="H158" s="3" t="s">
        <v>13</v>
      </c>
      <c r="I158" s="3" t="s">
        <v>54</v>
      </c>
      <c r="J158" s="3" t="str">
        <f>'Data ALL'!$B$52</f>
        <v xml:space="preserve"> Cambodia</v>
      </c>
      <c r="K158" s="3" t="s">
        <v>13</v>
      </c>
      <c r="L158" s="2">
        <f>'Data ALL'!$T$52/'Data ALL'!$AC$52*100</f>
        <v>60.43773861467934</v>
      </c>
      <c r="M158" s="2">
        <f>'Data ALL'!$U$52/'Data ALL'!$AC$52*100</f>
        <v>21.918120519382189</v>
      </c>
      <c r="N158" s="2">
        <f>'Data ALL'!$V$52/'Data ALL'!$AC$52*100</f>
        <v>0.39306589063621106</v>
      </c>
      <c r="O158" s="2">
        <f t="shared" si="2"/>
        <v>82.748925024697741</v>
      </c>
      <c r="P158" s="2">
        <f>O159-O158</f>
        <v>-7.1664059520993675</v>
      </c>
      <c r="Q158" s="2">
        <v>-7.1664059520993675</v>
      </c>
    </row>
    <row r="159" spans="1:17" x14ac:dyDescent="0.2">
      <c r="A159" s="3">
        <v>2</v>
      </c>
      <c r="B159" s="3">
        <v>2</v>
      </c>
      <c r="C159" s="3">
        <v>2</v>
      </c>
      <c r="E159" s="103" t="str">
        <f>'Data ALL'!$AZ$52</f>
        <v>19e</v>
      </c>
      <c r="F159" s="103" t="str">
        <f>'Data ALL'!$C$52</f>
        <v>Employees</v>
      </c>
      <c r="G159" s="103" t="str">
        <f>'Data ALL'!$AW$52</f>
        <v>Lower-middle-income</v>
      </c>
      <c r="H159" s="103" t="s">
        <v>14</v>
      </c>
      <c r="I159" s="103" t="s">
        <v>54</v>
      </c>
      <c r="J159" s="103" t="str">
        <f>'Data ALL'!$B$52</f>
        <v xml:space="preserve"> Cambodia</v>
      </c>
      <c r="K159" s="103" t="s">
        <v>14</v>
      </c>
      <c r="L159" s="104">
        <f>'Data ALL'!$AI$52/'Data ALL'!$AR$52*100</f>
        <v>50.018466288559146</v>
      </c>
      <c r="M159" s="104">
        <f>'Data ALL'!$AJ$52/'Data ALL'!$AR$52*100</f>
        <v>24.979717859732535</v>
      </c>
      <c r="N159" s="104">
        <f>'Data ALL'!$AK$52/'Data ALL'!$AR$52*100</f>
        <v>0.58433492430668321</v>
      </c>
      <c r="O159" s="104">
        <f t="shared" si="2"/>
        <v>75.582519072598373</v>
      </c>
      <c r="P159" s="104">
        <f>O159-O158</f>
        <v>-7.1664059520993675</v>
      </c>
      <c r="Q159" s="104">
        <v>-7.1664059520993675</v>
      </c>
    </row>
    <row r="160" spans="1:17" x14ac:dyDescent="0.2">
      <c r="A160" s="3">
        <v>1</v>
      </c>
      <c r="B160" s="3">
        <v>2</v>
      </c>
      <c r="C160" s="3">
        <v>2</v>
      </c>
      <c r="E160" s="3" t="str">
        <f>'Data ALL'!$AZ$94</f>
        <v>19e</v>
      </c>
      <c r="F160" s="3" t="str">
        <f>'Data ALL'!$C$94</f>
        <v>Employees</v>
      </c>
      <c r="G160" s="3" t="str">
        <f>'Data ALL'!$AW$94</f>
        <v>Lower-middle-income</v>
      </c>
      <c r="H160" s="3" t="s">
        <v>13</v>
      </c>
      <c r="I160" s="3" t="s">
        <v>54</v>
      </c>
      <c r="J160" s="3" t="str">
        <f>'Data ALL'!$B$94</f>
        <v>Kiribati</v>
      </c>
      <c r="K160" s="3" t="s">
        <v>13</v>
      </c>
      <c r="L160" s="2">
        <f>'Data ALL'!$T$94/'Data ALL'!$AC$94*100</f>
        <v>4.5299145299145298</v>
      </c>
      <c r="M160" s="2">
        <f>'Data ALL'!$U$94/'Data ALL'!$AC$94*100</f>
        <v>27.293447293447294</v>
      </c>
      <c r="N160" s="2">
        <f>'Data ALL'!$V$94/'Data ALL'!$AC$94*100</f>
        <v>1.5479582146248811</v>
      </c>
      <c r="O160" s="2">
        <f t="shared" si="2"/>
        <v>33.371320037986706</v>
      </c>
      <c r="P160" s="2">
        <f>O161-O160</f>
        <v>-12.190439063291301</v>
      </c>
      <c r="Q160" s="2">
        <v>-12.190439063291301</v>
      </c>
    </row>
    <row r="161" spans="1:17" x14ac:dyDescent="0.2">
      <c r="A161" s="3">
        <v>2</v>
      </c>
      <c r="B161" s="3">
        <v>2</v>
      </c>
      <c r="C161" s="3">
        <v>2</v>
      </c>
      <c r="E161" s="103" t="str">
        <f>'Data ALL'!$AZ$94</f>
        <v>19e</v>
      </c>
      <c r="F161" s="103" t="str">
        <f>'Data ALL'!$C$94</f>
        <v>Employees</v>
      </c>
      <c r="G161" s="103" t="str">
        <f>'Data ALL'!$AW$94</f>
        <v>Lower-middle-income</v>
      </c>
      <c r="H161" s="103" t="s">
        <v>14</v>
      </c>
      <c r="I161" s="103" t="s">
        <v>54</v>
      </c>
      <c r="J161" s="103" t="str">
        <f>'Data ALL'!$B$94</f>
        <v>Kiribati</v>
      </c>
      <c r="K161" s="103" t="s">
        <v>14</v>
      </c>
      <c r="L161" s="104">
        <f>'Data ALL'!$AI$94/'Data ALL'!$AR$94*100</f>
        <v>4.670415495157763</v>
      </c>
      <c r="M161" s="104">
        <f>'Data ALL'!$AJ$94/'Data ALL'!$AR$94*100</f>
        <v>13.886285535770071</v>
      </c>
      <c r="N161" s="104">
        <f>'Data ALL'!$AK$94/'Data ALL'!$AR$94*100</f>
        <v>2.6241799437675724</v>
      </c>
      <c r="O161" s="104">
        <f t="shared" si="2"/>
        <v>21.180880974695405</v>
      </c>
      <c r="P161" s="104">
        <f>O161-O160</f>
        <v>-12.190439063291301</v>
      </c>
      <c r="Q161" s="104">
        <v>-12.190439063291301</v>
      </c>
    </row>
    <row r="162" spans="1:17" x14ac:dyDescent="0.2">
      <c r="A162" s="3">
        <v>1</v>
      </c>
      <c r="B162" s="3">
        <v>2</v>
      </c>
      <c r="C162" s="3">
        <v>2</v>
      </c>
      <c r="E162" s="3" t="str">
        <f>'Data ALL'!$AZ$106</f>
        <v>19e</v>
      </c>
      <c r="F162" s="3" t="str">
        <f>'Data ALL'!$C$106</f>
        <v>Employees</v>
      </c>
      <c r="G162" s="3" t="str">
        <f>'Data ALL'!$AW$106</f>
        <v>Lower-middle-income</v>
      </c>
      <c r="H162" s="3" t="s">
        <v>13</v>
      </c>
      <c r="I162" s="3" t="s">
        <v>54</v>
      </c>
      <c r="J162" s="3" t="str">
        <f>'Data ALL'!$B$106</f>
        <v>Lao PDR</v>
      </c>
      <c r="K162" s="3" t="s">
        <v>13</v>
      </c>
      <c r="L162" s="2">
        <f>'Data ALL'!$T$106/'Data ALL'!$AC$106*100</f>
        <v>16.751669611007944</v>
      </c>
      <c r="M162" s="2">
        <f>'Data ALL'!$U$106/'Data ALL'!$AC$106*100</f>
        <v>24.839254033245318</v>
      </c>
      <c r="N162" s="2">
        <f>'Data ALL'!$V$106/'Data ALL'!$AC$106*100</f>
        <v>25.740448469005315</v>
      </c>
      <c r="O162" s="2">
        <f t="shared" si="2"/>
        <v>67.331372113258581</v>
      </c>
      <c r="P162" s="2">
        <f>O163-O162</f>
        <v>-5.7172917236529699</v>
      </c>
      <c r="Q162" s="2">
        <v>-5.7172917236529699</v>
      </c>
    </row>
    <row r="163" spans="1:17" x14ac:dyDescent="0.2">
      <c r="A163" s="3">
        <v>2</v>
      </c>
      <c r="B163" s="3">
        <v>2</v>
      </c>
      <c r="C163" s="3">
        <v>2</v>
      </c>
      <c r="E163" s="103" t="str">
        <f>'Data ALL'!$AZ$106</f>
        <v>19e</v>
      </c>
      <c r="F163" s="103" t="str">
        <f>'Data ALL'!$C$106</f>
        <v>Employees</v>
      </c>
      <c r="G163" s="103" t="str">
        <f>'Data ALL'!$AW$106</f>
        <v>Lower-middle-income</v>
      </c>
      <c r="H163" s="103" t="s">
        <v>14</v>
      </c>
      <c r="I163" s="103" t="s">
        <v>54</v>
      </c>
      <c r="J163" s="103" t="str">
        <f>'Data ALL'!$B$106</f>
        <v>Lao PDR</v>
      </c>
      <c r="K163" s="103" t="s">
        <v>14</v>
      </c>
      <c r="L163" s="104">
        <f>'Data ALL'!$AI$106/'Data ALL'!$AR$106*100</f>
        <v>11.254678578715518</v>
      </c>
      <c r="M163" s="104">
        <f>'Data ALL'!$AJ$106/'Data ALL'!$AR$106*100</f>
        <v>32.157514658710433</v>
      </c>
      <c r="N163" s="104">
        <f>'Data ALL'!$AK$106/'Data ALL'!$AR$106*100</f>
        <v>18.201887152179658</v>
      </c>
      <c r="O163" s="104">
        <f t="shared" si="2"/>
        <v>61.614080389605611</v>
      </c>
      <c r="P163" s="104">
        <f>O163-O162</f>
        <v>-5.7172917236529699</v>
      </c>
      <c r="Q163" s="104">
        <v>-5.7172917236529699</v>
      </c>
    </row>
    <row r="164" spans="1:17" x14ac:dyDescent="0.2">
      <c r="A164" s="3">
        <v>1</v>
      </c>
      <c r="B164" s="3">
        <v>2</v>
      </c>
      <c r="C164" s="3">
        <v>2</v>
      </c>
      <c r="E164" s="3" t="str">
        <f>'Data ALL'!$AZ$142</f>
        <v>19e</v>
      </c>
      <c r="F164" s="3" t="str">
        <f>'Data ALL'!$C$142</f>
        <v>Employees</v>
      </c>
      <c r="G164" s="3" t="str">
        <f>'Data ALL'!$AW$142</f>
        <v>Upper-middle-income</v>
      </c>
      <c r="H164" s="3" t="s">
        <v>13</v>
      </c>
      <c r="I164" s="3" t="s">
        <v>54</v>
      </c>
      <c r="J164" s="3" t="str">
        <f>'Data ALL'!$B$142</f>
        <v>Mongolia</v>
      </c>
      <c r="K164" s="3" t="s">
        <v>13</v>
      </c>
      <c r="L164" s="2">
        <f>'Data ALL'!$T$142/'Data ALL'!$AC$142*100</f>
        <v>5.3852130343900262</v>
      </c>
      <c r="M164" s="2">
        <f>'Data ALL'!$U$142/'Data ALL'!$AC$142*100</f>
        <v>11.690251629058213</v>
      </c>
      <c r="N164" s="2">
        <f>'Data ALL'!$V$142/'Data ALL'!$AC$142*100</f>
        <v>9.9343084831297154E-2</v>
      </c>
      <c r="O164" s="2">
        <f t="shared" si="2"/>
        <v>17.174807748279537</v>
      </c>
      <c r="P164" s="2">
        <f>O165-O164</f>
        <v>-6.5200479087334617</v>
      </c>
      <c r="Q164" s="2">
        <v>-5.6136475288533578</v>
      </c>
    </row>
    <row r="165" spans="1:17" x14ac:dyDescent="0.2">
      <c r="A165" s="3">
        <v>2</v>
      </c>
      <c r="B165" s="3">
        <v>2</v>
      </c>
      <c r="C165" s="3">
        <v>2</v>
      </c>
      <c r="E165" s="103" t="str">
        <f>'Data ALL'!$AZ$142</f>
        <v>19e</v>
      </c>
      <c r="F165" s="103" t="str">
        <f>'Data ALL'!$C$142</f>
        <v>Employees</v>
      </c>
      <c r="G165" s="103" t="str">
        <f>'Data ALL'!$AW$142</f>
        <v>Upper-middle-income</v>
      </c>
      <c r="H165" s="103" t="s">
        <v>14</v>
      </c>
      <c r="I165" s="103" t="s">
        <v>54</v>
      </c>
      <c r="J165" s="103" t="str">
        <f>'Data ALL'!$B$142</f>
        <v>Mongolia</v>
      </c>
      <c r="K165" s="103" t="s">
        <v>14</v>
      </c>
      <c r="L165" s="104">
        <f>'Data ALL'!$AI$142/'Data ALL'!$AR$142*100</f>
        <v>1.3571327534715643</v>
      </c>
      <c r="M165" s="104">
        <f>'Data ALL'!$AJ$142/'Data ALL'!$AR$142*100</f>
        <v>9.1689863806323686</v>
      </c>
      <c r="N165" s="104">
        <f>'Data ALL'!$AK$142/'Data ALL'!$AR$142*100</f>
        <v>0.12864070544214237</v>
      </c>
      <c r="O165" s="104">
        <f t="shared" si="2"/>
        <v>10.654759839546076</v>
      </c>
      <c r="P165" s="104">
        <f>O165-O164</f>
        <v>-6.5200479087334617</v>
      </c>
      <c r="Q165" s="104">
        <v>-5.6136475288533578</v>
      </c>
    </row>
    <row r="166" spans="1:17" x14ac:dyDescent="0.2">
      <c r="A166" s="3">
        <v>1</v>
      </c>
      <c r="B166" s="3">
        <v>2</v>
      </c>
      <c r="C166" s="3">
        <v>2</v>
      </c>
      <c r="E166" s="3" t="str">
        <f>'Data ALL'!$AZ$154</f>
        <v>19e</v>
      </c>
      <c r="F166" s="3" t="str">
        <f>'Data ALL'!$C$154</f>
        <v>Employees</v>
      </c>
      <c r="G166" s="3" t="str">
        <f>'Data ALL'!$AW$154</f>
        <v>Lower-middle-income</v>
      </c>
      <c r="H166" s="3" t="s">
        <v>13</v>
      </c>
      <c r="I166" s="3" t="s">
        <v>54</v>
      </c>
      <c r="J166" s="3" t="str">
        <f>'Data ALL'!$B$154</f>
        <v>Myanmar</v>
      </c>
      <c r="K166" s="3" t="s">
        <v>13</v>
      </c>
      <c r="L166" s="2">
        <f>'Data ALL'!$T$154/'Data ALL'!$AC$154*100</f>
        <v>75.673099411680184</v>
      </c>
      <c r="M166" s="2">
        <f>'Data ALL'!$U$154/'Data ALL'!$AC$154*100</f>
        <v>13.075879665551437</v>
      </c>
      <c r="N166" s="2">
        <f>'Data ALL'!$V$154/'Data ALL'!$AC$154*100</f>
        <v>0.45450383202060957</v>
      </c>
      <c r="O166" s="2">
        <f t="shared" si="2"/>
        <v>89.20348290925223</v>
      </c>
      <c r="P166" s="2">
        <f>O167-O166</f>
        <v>-13.121415775983536</v>
      </c>
      <c r="Q166" s="2">
        <v>-13.121415775983536</v>
      </c>
    </row>
    <row r="167" spans="1:17" x14ac:dyDescent="0.2">
      <c r="A167" s="3">
        <v>2</v>
      </c>
      <c r="B167" s="3">
        <v>2</v>
      </c>
      <c r="C167" s="3">
        <v>2</v>
      </c>
      <c r="E167" s="103" t="str">
        <f>'Data ALL'!$AZ$154</f>
        <v>19e</v>
      </c>
      <c r="F167" s="103" t="str">
        <f>'Data ALL'!$C$154</f>
        <v>Employees</v>
      </c>
      <c r="G167" s="103" t="str">
        <f>'Data ALL'!$AW$154</f>
        <v>Lower-middle-income</v>
      </c>
      <c r="H167" s="103" t="s">
        <v>14</v>
      </c>
      <c r="I167" s="103" t="s">
        <v>54</v>
      </c>
      <c r="J167" s="103" t="str">
        <f>'Data ALL'!$B$154</f>
        <v>Myanmar</v>
      </c>
      <c r="K167" s="103" t="s">
        <v>14</v>
      </c>
      <c r="L167" s="104">
        <f>'Data ALL'!$AI$154/'Data ALL'!$AR$154*100</f>
        <v>61.014596526302043</v>
      </c>
      <c r="M167" s="104">
        <f>'Data ALL'!$AJ$154/'Data ALL'!$AR$154*100</f>
        <v>14.539722319209435</v>
      </c>
      <c r="N167" s="104">
        <f>'Data ALL'!$AK$154/'Data ALL'!$AR$154*100</f>
        <v>0.52774828775722038</v>
      </c>
      <c r="O167" s="104">
        <f t="shared" si="2"/>
        <v>76.082067133268694</v>
      </c>
      <c r="P167" s="104">
        <f>O167-O166</f>
        <v>-13.121415775983536</v>
      </c>
      <c r="Q167" s="104">
        <v>-13.121415775983536</v>
      </c>
    </row>
    <row r="168" spans="1:17" x14ac:dyDescent="0.2">
      <c r="A168" s="3">
        <v>1</v>
      </c>
      <c r="B168" s="3">
        <v>2</v>
      </c>
      <c r="C168" s="3">
        <v>2</v>
      </c>
      <c r="E168" s="3" t="str">
        <f>'Data ALL'!$AZ$166</f>
        <v>19e</v>
      </c>
      <c r="F168" s="3" t="str">
        <f>'Data ALL'!$C$166</f>
        <v>Employees</v>
      </c>
      <c r="G168" s="3" t="str">
        <f>'Data ALL'!$AW$166</f>
        <v>Lower-middle-income</v>
      </c>
      <c r="H168" s="3" t="s">
        <v>13</v>
      </c>
      <c r="I168" s="3" t="s">
        <v>54</v>
      </c>
      <c r="J168" s="3" t="str">
        <f>'Data ALL'!$B$166</f>
        <v>Nepal</v>
      </c>
      <c r="K168" s="3" t="s">
        <v>13</v>
      </c>
      <c r="L168" s="2">
        <f>'Data ALL'!$T$166/'Data ALL'!$AC$166*100</f>
        <v>51.29801605211172</v>
      </c>
      <c r="M168" s="2">
        <f>'Data ALL'!$U$166/'Data ALL'!$AC$166*100</f>
        <v>31.927647999964858</v>
      </c>
      <c r="N168" s="2">
        <f>'Data ALL'!$V$166/'Data ALL'!$AC$166*100</f>
        <v>1.3676542664890663</v>
      </c>
      <c r="O168" s="2">
        <f t="shared" si="2"/>
        <v>84.59331831856565</v>
      </c>
      <c r="P168" s="2">
        <f>O169-O168</f>
        <v>1.7313507776590171</v>
      </c>
      <c r="Q168" s="2">
        <v>1.7313507776590171</v>
      </c>
    </row>
    <row r="169" spans="1:17" x14ac:dyDescent="0.2">
      <c r="A169" s="3">
        <v>2</v>
      </c>
      <c r="B169" s="3">
        <v>2</v>
      </c>
      <c r="C169" s="3">
        <v>2</v>
      </c>
      <c r="E169" s="103" t="str">
        <f>'Data ALL'!$AZ$166</f>
        <v>19e</v>
      </c>
      <c r="F169" s="103" t="str">
        <f>'Data ALL'!$C$166</f>
        <v>Employees</v>
      </c>
      <c r="G169" s="103" t="str">
        <f>'Data ALL'!$AW$166</f>
        <v>Lower-middle-income</v>
      </c>
      <c r="H169" s="103" t="s">
        <v>14</v>
      </c>
      <c r="I169" s="103" t="s">
        <v>54</v>
      </c>
      <c r="J169" s="103" t="str">
        <f>'Data ALL'!$B$166</f>
        <v>Nepal</v>
      </c>
      <c r="K169" s="103" t="s">
        <v>14</v>
      </c>
      <c r="L169" s="104">
        <f>'Data ALL'!$AI$166/'Data ALL'!$AR$166*100</f>
        <v>41.555659676547826</v>
      </c>
      <c r="M169" s="104">
        <f>'Data ALL'!$AJ$166/'Data ALL'!$AR$166*100</f>
        <v>39.446289063398943</v>
      </c>
      <c r="N169" s="104">
        <f>'Data ALL'!$AK$166/'Data ALL'!$AR$166*100</f>
        <v>5.3227203562778973</v>
      </c>
      <c r="O169" s="104">
        <f t="shared" si="2"/>
        <v>86.324669096224667</v>
      </c>
      <c r="P169" s="104">
        <f>O169-O168</f>
        <v>1.7313507776590171</v>
      </c>
      <c r="Q169" s="104">
        <v>1.7313507776590171</v>
      </c>
    </row>
    <row r="170" spans="1:17" x14ac:dyDescent="0.2">
      <c r="A170" s="3">
        <v>1</v>
      </c>
      <c r="B170" s="3">
        <v>2</v>
      </c>
      <c r="C170" s="3">
        <v>2</v>
      </c>
      <c r="E170" s="3" t="str">
        <f>'Data ALL'!$AZ$208</f>
        <v>19e</v>
      </c>
      <c r="F170" s="3" t="str">
        <f>'Data ALL'!$C$208</f>
        <v>Employees</v>
      </c>
      <c r="G170" s="3" t="str">
        <f>'Data ALL'!$AW$208</f>
        <v>Lower-middle-income</v>
      </c>
      <c r="H170" s="3" t="s">
        <v>13</v>
      </c>
      <c r="I170" s="3" t="s">
        <v>54</v>
      </c>
      <c r="J170" s="3" t="str">
        <f>'Data ALL'!$B$208</f>
        <v>Timor Leste</v>
      </c>
      <c r="K170" s="3" t="s">
        <v>13</v>
      </c>
      <c r="L170" s="2">
        <f>'Data ALL'!$T$208/'Data ALL'!$AC$208*100</f>
        <v>16.347538408444503</v>
      </c>
      <c r="M170" s="2">
        <f>'Data ALL'!$U$208/'Data ALL'!$AC$208*100</f>
        <v>42.874653401720792</v>
      </c>
      <c r="N170" s="2">
        <f>'Data ALL'!$V$208/'Data ALL'!$AC$208*100</f>
        <v>2.1527769513631876</v>
      </c>
      <c r="O170" s="2">
        <f t="shared" si="2"/>
        <v>61.374968761528486</v>
      </c>
      <c r="P170" s="2">
        <f>O171-O170</f>
        <v>-9.6934857486417059</v>
      </c>
      <c r="Q170" s="2">
        <v>-9.6934857486417059</v>
      </c>
    </row>
    <row r="171" spans="1:17" x14ac:dyDescent="0.2">
      <c r="A171" s="3">
        <v>2</v>
      </c>
      <c r="B171" s="3">
        <v>2</v>
      </c>
      <c r="C171" s="3">
        <v>2</v>
      </c>
      <c r="E171" s="103" t="str">
        <f>'Data ALL'!$AZ$208</f>
        <v>19e</v>
      </c>
      <c r="F171" s="103" t="str">
        <f>'Data ALL'!$C$208</f>
        <v>Employees</v>
      </c>
      <c r="G171" s="103" t="str">
        <f>'Data ALL'!$AW$208</f>
        <v>Lower-middle-income</v>
      </c>
      <c r="H171" s="103" t="s">
        <v>14</v>
      </c>
      <c r="I171" s="103" t="s">
        <v>54</v>
      </c>
      <c r="J171" s="103" t="str">
        <f>'Data ALL'!$B$208</f>
        <v>Timor Leste</v>
      </c>
      <c r="K171" s="103" t="s">
        <v>14</v>
      </c>
      <c r="L171" s="104">
        <f>'Data ALL'!$AI$208/'Data ALL'!$AR$208*100</f>
        <v>5.2615257390944805</v>
      </c>
      <c r="M171" s="104">
        <f>'Data ALL'!$AJ$208/'Data ALL'!$AR$208*100</f>
        <v>43.267176624629592</v>
      </c>
      <c r="N171" s="104">
        <f>'Data ALL'!$AK$208/'Data ALL'!$AR$208*100</f>
        <v>3.1527806491627044</v>
      </c>
      <c r="O171" s="104">
        <f t="shared" si="2"/>
        <v>51.68148301288678</v>
      </c>
      <c r="P171" s="104">
        <f>O171-O170</f>
        <v>-9.6934857486417059</v>
      </c>
      <c r="Q171" s="104">
        <v>-9.6934857486417059</v>
      </c>
    </row>
    <row r="172" spans="1:17" x14ac:dyDescent="0.2">
      <c r="A172" s="3">
        <v>1</v>
      </c>
      <c r="B172" s="3">
        <v>2</v>
      </c>
      <c r="C172" s="3">
        <v>2</v>
      </c>
      <c r="E172" s="3" t="str">
        <f>'Data ALL'!$AZ$256</f>
        <v>19e</v>
      </c>
      <c r="F172" s="3" t="str">
        <f>'Data ALL'!$C$256</f>
        <v>Employees</v>
      </c>
      <c r="G172" s="3" t="str">
        <f>'Data ALL'!$AW$256</f>
        <v>Lower-middle-income</v>
      </c>
      <c r="H172" s="3" t="s">
        <v>13</v>
      </c>
      <c r="I172" s="3" t="s">
        <v>54</v>
      </c>
      <c r="J172" s="3" t="str">
        <f>'Data ALL'!$B$256</f>
        <v>Vanuatu</v>
      </c>
      <c r="K172" s="3" t="s">
        <v>13</v>
      </c>
      <c r="L172" s="2">
        <f>'Data ALL'!$T$256/'Data ALL'!$AC$256*100</f>
        <v>26.151866151866155</v>
      </c>
      <c r="M172" s="2">
        <f>'Data ALL'!$U$256/'Data ALL'!$AC$256*100</f>
        <v>7.8635778635778646</v>
      </c>
      <c r="N172" s="2">
        <f>'Data ALL'!$V$256/'Data ALL'!$AC$256*100</f>
        <v>3.4405834405834406</v>
      </c>
      <c r="O172" s="2">
        <f t="shared" si="2"/>
        <v>37.456027456027456</v>
      </c>
      <c r="P172" s="2">
        <f>O173-O172</f>
        <v>-6.2845691099231189</v>
      </c>
      <c r="Q172" s="2">
        <v>-6.2845691099231189</v>
      </c>
    </row>
    <row r="173" spans="1:17" x14ac:dyDescent="0.2">
      <c r="A173" s="3">
        <v>2</v>
      </c>
      <c r="B173" s="3">
        <v>2</v>
      </c>
      <c r="C173" s="3">
        <v>2</v>
      </c>
      <c r="E173" s="103" t="str">
        <f>'Data ALL'!$AZ$256</f>
        <v>19e</v>
      </c>
      <c r="F173" s="103" t="str">
        <f>'Data ALL'!$C$256</f>
        <v>Employees</v>
      </c>
      <c r="G173" s="103" t="str">
        <f>'Data ALL'!$AW$256</f>
        <v>Lower-middle-income</v>
      </c>
      <c r="H173" s="103" t="s">
        <v>14</v>
      </c>
      <c r="I173" s="103" t="s">
        <v>54</v>
      </c>
      <c r="J173" s="103" t="str">
        <f>'Data ALL'!$B$256</f>
        <v>Vanuatu</v>
      </c>
      <c r="K173" s="103" t="s">
        <v>14</v>
      </c>
      <c r="L173" s="104">
        <f>'Data ALL'!$AI$256/'Data ALL'!$AR$256*100</f>
        <v>16.079200637528352</v>
      </c>
      <c r="M173" s="104">
        <f>'Data ALL'!$AJ$256/'Data ALL'!$AR$256*100</f>
        <v>6.3139827131735426</v>
      </c>
      <c r="N173" s="104">
        <f>'Data ALL'!$AK$256/'Data ALL'!$AR$256*100</f>
        <v>8.7782749954024393</v>
      </c>
      <c r="O173" s="104">
        <f t="shared" si="2"/>
        <v>31.171458346104338</v>
      </c>
      <c r="P173" s="104">
        <f>O173-O172</f>
        <v>-6.2845691099231189</v>
      </c>
      <c r="Q173" s="104">
        <v>-6.2845691099231189</v>
      </c>
    </row>
    <row r="174" spans="1:17" x14ac:dyDescent="0.2">
      <c r="A174" s="3">
        <v>1</v>
      </c>
      <c r="B174" s="3">
        <v>2</v>
      </c>
      <c r="C174" s="3">
        <v>2</v>
      </c>
      <c r="E174" s="3" t="str">
        <f>'Data ALL'!$AZ$244</f>
        <v>19e</v>
      </c>
      <c r="F174" s="3" t="str">
        <f>'Data ALL'!$C$244</f>
        <v>Employees</v>
      </c>
      <c r="G174" s="3" t="str">
        <f>'Data ALL'!$AW$244</f>
        <v>Lower-middle-income</v>
      </c>
      <c r="H174" s="3" t="s">
        <v>13</v>
      </c>
      <c r="I174" s="3" t="s">
        <v>54</v>
      </c>
      <c r="J174" s="3" t="str">
        <f>'Data ALL'!$B$244</f>
        <v>Viet Nam</v>
      </c>
      <c r="K174" s="3" t="s">
        <v>13</v>
      </c>
      <c r="L174" s="2">
        <f>'Data ALL'!$T$244/'Data ALL'!$AC$244*100</f>
        <v>41.332986071742575</v>
      </c>
      <c r="M174" s="2">
        <f>'Data ALL'!$U$244/'Data ALL'!$AC$244*100</f>
        <v>10.942160371641725</v>
      </c>
      <c r="N174" s="2">
        <f>'Data ALL'!$V$244/'Data ALL'!$AC$244*100</f>
        <v>3.6162626159506384E-2</v>
      </c>
      <c r="O174" s="2">
        <f t="shared" si="2"/>
        <v>52.31130906954381</v>
      </c>
      <c r="P174" s="2">
        <f>O175-O174</f>
        <v>-21.347596194315614</v>
      </c>
      <c r="Q174" s="2">
        <v>-21.487098974974892</v>
      </c>
    </row>
    <row r="175" spans="1:17" x14ac:dyDescent="0.2">
      <c r="A175" s="3">
        <v>2</v>
      </c>
      <c r="B175" s="3">
        <v>2</v>
      </c>
      <c r="C175" s="3">
        <v>2</v>
      </c>
      <c r="E175" s="103" t="str">
        <f>'Data ALL'!$AZ$244</f>
        <v>19e</v>
      </c>
      <c r="F175" s="103" t="str">
        <f>'Data ALL'!$C$244</f>
        <v>Employees</v>
      </c>
      <c r="G175" s="103" t="str">
        <f>'Data ALL'!$AW$244</f>
        <v>Lower-middle-income</v>
      </c>
      <c r="H175" s="103" t="s">
        <v>14</v>
      </c>
      <c r="I175" s="103" t="s">
        <v>54</v>
      </c>
      <c r="J175" s="103" t="str">
        <f>'Data ALL'!$B$244</f>
        <v>Viet Nam</v>
      </c>
      <c r="K175" s="103" t="s">
        <v>14</v>
      </c>
      <c r="L175" s="104">
        <f>'Data ALL'!$AI$244/'Data ALL'!$AR$244*100</f>
        <v>21.324456269866978</v>
      </c>
      <c r="M175" s="104">
        <f>'Data ALL'!$AJ$244/'Data ALL'!$AR$244*100</f>
        <v>8.4025056743433417</v>
      </c>
      <c r="N175" s="104">
        <f>'Data ALL'!$AK$244/'Data ALL'!$AR$244*100</f>
        <v>1.2367509310178786</v>
      </c>
      <c r="O175" s="104">
        <f t="shared" si="2"/>
        <v>30.963712875228197</v>
      </c>
      <c r="P175" s="104">
        <f>O175-O174</f>
        <v>-21.347596194315614</v>
      </c>
      <c r="Q175" s="104">
        <v>-21.487098974974892</v>
      </c>
    </row>
    <row r="176" spans="1:17" x14ac:dyDescent="0.2">
      <c r="A176" s="3">
        <v>1</v>
      </c>
      <c r="B176" s="3">
        <v>2</v>
      </c>
      <c r="C176" s="3">
        <v>2</v>
      </c>
      <c r="E176" s="3" t="str">
        <f>'Data ALL'!$AZ$268</f>
        <v>19e</v>
      </c>
      <c r="F176" s="3" t="str">
        <f>'Data ALL'!$C$268</f>
        <v>Employees</v>
      </c>
      <c r="G176" s="3" t="str">
        <f>'Data ALL'!$AW$268</f>
        <v>Upper-middle-income</v>
      </c>
      <c r="H176" s="3" t="s">
        <v>13</v>
      </c>
      <c r="I176" s="3" t="s">
        <v>54</v>
      </c>
      <c r="J176" s="3" t="str">
        <f>'Data ALL'!$B$268</f>
        <v>Wallis &amp; Futuma</v>
      </c>
      <c r="K176" s="3" t="s">
        <v>13</v>
      </c>
      <c r="L176" s="2">
        <f>'Data ALL'!$T$268/'Data ALL'!$AC$268*100</f>
        <v>14.581983149708361</v>
      </c>
      <c r="M176" s="2">
        <f>'Data ALL'!$U$268/'Data ALL'!$AC$268*100</f>
        <v>3.1756318859364878</v>
      </c>
      <c r="N176" s="2">
        <f>'Data ALL'!$V$268/'Data ALL'!$AC$268*100</f>
        <v>0</v>
      </c>
      <c r="O176" s="2">
        <f t="shared" si="2"/>
        <v>17.757615035644847</v>
      </c>
      <c r="P176" s="2">
        <f>O177-O176</f>
        <v>-5.585456326835164</v>
      </c>
      <c r="Q176" s="2">
        <v>-5.585456326835164</v>
      </c>
    </row>
    <row r="177" spans="1:17" x14ac:dyDescent="0.2">
      <c r="A177" s="3">
        <v>2</v>
      </c>
      <c r="B177" s="3">
        <v>2</v>
      </c>
      <c r="C177" s="3">
        <v>2</v>
      </c>
      <c r="E177" s="103" t="str">
        <f>'Data ALL'!$AZ$268</f>
        <v>19e</v>
      </c>
      <c r="F177" s="103" t="str">
        <f>'Data ALL'!$C$268</f>
        <v>Employees</v>
      </c>
      <c r="G177" s="103" t="str">
        <f>'Data ALL'!$AW$268</f>
        <v>Upper-middle-income</v>
      </c>
      <c r="H177" s="103" t="s">
        <v>14</v>
      </c>
      <c r="I177" s="103" t="s">
        <v>54</v>
      </c>
      <c r="J177" s="103" t="str">
        <f>'Data ALL'!$B$268</f>
        <v>Wallis &amp; Futuma</v>
      </c>
      <c r="K177" s="103" t="s">
        <v>14</v>
      </c>
      <c r="L177" s="104">
        <f>'Data ALL'!$AI$268/'Data ALL'!$AR$268*100</f>
        <v>6.9939475453934099</v>
      </c>
      <c r="M177" s="104">
        <f>'Data ALL'!$AJ$268/'Data ALL'!$AR$268*100</f>
        <v>1.5467383994620041</v>
      </c>
      <c r="N177" s="104">
        <f>'Data ALL'!$AK$268/'Data ALL'!$AR$268*100</f>
        <v>3.6314727639542701</v>
      </c>
      <c r="O177" s="104">
        <f t="shared" si="2"/>
        <v>12.172158708809683</v>
      </c>
      <c r="P177" s="104">
        <f>O177-O176</f>
        <v>-5.585456326835164</v>
      </c>
      <c r="Q177" s="104">
        <v>-5.585456326835164</v>
      </c>
    </row>
    <row r="178" spans="1:17" x14ac:dyDescent="0.2">
      <c r="A178" s="3">
        <v>1</v>
      </c>
      <c r="B178" s="3">
        <v>2</v>
      </c>
      <c r="C178" s="3">
        <v>3</v>
      </c>
      <c r="E178" s="3" t="str">
        <f>'Data ALL'!$AZ$64</f>
        <v>19e</v>
      </c>
      <c r="F178" s="3" t="str">
        <f>'Data ALL'!$C$64</f>
        <v>Employees</v>
      </c>
      <c r="G178" s="3" t="str">
        <f>'Data ALL'!$AW$64</f>
        <v>Upper-middle-income</v>
      </c>
      <c r="H178" s="3" t="s">
        <v>13</v>
      </c>
      <c r="I178" s="3" t="s">
        <v>54</v>
      </c>
      <c r="J178" s="3" t="str">
        <f>'Data ALL'!$B$64</f>
        <v>Cook Islands</v>
      </c>
      <c r="K178" s="3" t="s">
        <v>13</v>
      </c>
      <c r="L178" s="2">
        <f>'Data ALL'!$T$64/'Data ALL'!$AC$64*100</f>
        <v>11.666201507116941</v>
      </c>
      <c r="M178" s="2">
        <f>'Data ALL'!$U$64/'Data ALL'!$AC$64*100</f>
        <v>4.856265699134803</v>
      </c>
      <c r="N178" s="2">
        <f>'Data ALL'!$V$64/'Data ALL'!$AC$64*100</f>
        <v>1.2559307842590008</v>
      </c>
      <c r="O178" s="2">
        <f t="shared" si="2"/>
        <v>17.778397990510744</v>
      </c>
      <c r="P178" s="2">
        <f>O179-O178</f>
        <v>-7.987847503294887E-2</v>
      </c>
      <c r="Q178" s="2">
        <v>-7.987847503294887E-2</v>
      </c>
    </row>
    <row r="179" spans="1:17" x14ac:dyDescent="0.2">
      <c r="A179" s="3">
        <v>2</v>
      </c>
      <c r="B179" s="3">
        <v>2</v>
      </c>
      <c r="C179" s="3">
        <v>3</v>
      </c>
      <c r="E179" s="103" t="str">
        <f>'Data ALL'!$AZ$64</f>
        <v>19e</v>
      </c>
      <c r="F179" s="103" t="str">
        <f>'Data ALL'!$C$64</f>
        <v>Employees</v>
      </c>
      <c r="G179" s="103" t="str">
        <f>'Data ALL'!$AW$64</f>
        <v>Upper-middle-income</v>
      </c>
      <c r="H179" s="103" t="s">
        <v>14</v>
      </c>
      <c r="I179" s="103" t="s">
        <v>54</v>
      </c>
      <c r="J179" s="103" t="str">
        <f>'Data ALL'!$B$64</f>
        <v>Cook Islands</v>
      </c>
      <c r="K179" s="103" t="s">
        <v>14</v>
      </c>
      <c r="L179" s="104">
        <f>'Data ALL'!$AI$64/'Data ALL'!$AR$64*100</f>
        <v>10.228802153432031</v>
      </c>
      <c r="M179" s="104">
        <f>'Data ALL'!$AJ$64/'Data ALL'!$AR$64*100</f>
        <v>6.2247644683714674</v>
      </c>
      <c r="N179" s="104">
        <f>'Data ALL'!$AK$64/'Data ALL'!$AR$64*100</f>
        <v>1.2449528936742935</v>
      </c>
      <c r="O179" s="104">
        <f t="shared" si="2"/>
        <v>17.698519515477795</v>
      </c>
      <c r="P179" s="104">
        <f>O179-O178</f>
        <v>-7.987847503294887E-2</v>
      </c>
      <c r="Q179" s="104">
        <v>-7.987847503294887E-2</v>
      </c>
    </row>
    <row r="180" spans="1:17" x14ac:dyDescent="0.2">
      <c r="A180" s="3">
        <v>1</v>
      </c>
      <c r="B180" s="3">
        <v>2</v>
      </c>
      <c r="C180" s="3">
        <v>3</v>
      </c>
      <c r="E180" s="3" t="str">
        <f>'Data ALL'!$AZ$118</f>
        <v>19e</v>
      </c>
      <c r="F180" s="3" t="str">
        <f>'Data ALL'!$C$118</f>
        <v>Employees</v>
      </c>
      <c r="G180" s="3" t="str">
        <f>'Data ALL'!$AW$118</f>
        <v>Upper-middle-income</v>
      </c>
      <c r="H180" s="3" t="s">
        <v>13</v>
      </c>
      <c r="I180" s="3" t="s">
        <v>54</v>
      </c>
      <c r="J180" s="3" t="str">
        <f>'Data ALL'!$B$118</f>
        <v>Maldives</v>
      </c>
      <c r="K180" s="3" t="s">
        <v>13</v>
      </c>
      <c r="L180" s="2">
        <f>'Data ALL'!$T$118/'Data ALL'!$AC$118*100</f>
        <v>5.2065858217897709</v>
      </c>
      <c r="M180" s="2">
        <f>'Data ALL'!$U$118/'Data ALL'!$AC$118*100</f>
        <v>27.647030628385178</v>
      </c>
      <c r="N180" s="2">
        <f>'Data ALL'!$V$118/'Data ALL'!$AC$118*100</f>
        <v>0.75612328044864119</v>
      </c>
      <c r="O180" s="2">
        <f t="shared" si="2"/>
        <v>33.609739730623588</v>
      </c>
      <c r="P180" s="2">
        <f>O181-O180</f>
        <v>-5.1548944696819277</v>
      </c>
      <c r="Q180" s="2">
        <v>-5.1548944696819277</v>
      </c>
    </row>
    <row r="181" spans="1:17" x14ac:dyDescent="0.2">
      <c r="A181" s="3">
        <v>2</v>
      </c>
      <c r="B181" s="3">
        <v>2</v>
      </c>
      <c r="C181" s="3">
        <v>3</v>
      </c>
      <c r="E181" s="103" t="str">
        <f>'Data ALL'!$AZ$118</f>
        <v>19e</v>
      </c>
      <c r="F181" s="103" t="str">
        <f>'Data ALL'!$C$118</f>
        <v>Employees</v>
      </c>
      <c r="G181" s="103" t="str">
        <f>'Data ALL'!$AW$118</f>
        <v>Upper-middle-income</v>
      </c>
      <c r="H181" s="103" t="s">
        <v>14</v>
      </c>
      <c r="I181" s="103" t="s">
        <v>54</v>
      </c>
      <c r="J181" s="103" t="str">
        <f>'Data ALL'!$B$118</f>
        <v>Maldives</v>
      </c>
      <c r="K181" s="103" t="s">
        <v>14</v>
      </c>
      <c r="L181" s="104">
        <f>'Data ALL'!$AI$118/'Data ALL'!$AR$118*100</f>
        <v>1.7998546701198042</v>
      </c>
      <c r="M181" s="104">
        <f>'Data ALL'!$AJ$118/'Data ALL'!$AR$118*100</f>
        <v>21.50509586182482</v>
      </c>
      <c r="N181" s="104">
        <f>'Data ALL'!$AK$118/'Data ALL'!$AR$118*100</f>
        <v>5.1498947289970376</v>
      </c>
      <c r="O181" s="104">
        <f t="shared" si="2"/>
        <v>28.45484526094166</v>
      </c>
      <c r="P181" s="104">
        <f>O181-O180</f>
        <v>-5.1548944696819277</v>
      </c>
      <c r="Q181" s="104">
        <v>-5.1548944696819277</v>
      </c>
    </row>
    <row r="182" spans="1:17" x14ac:dyDescent="0.2">
      <c r="A182" s="3">
        <v>1</v>
      </c>
      <c r="B182" s="3">
        <v>2</v>
      </c>
      <c r="C182" s="3">
        <v>3</v>
      </c>
      <c r="E182" s="3" t="str">
        <f>'Data ALL'!$AZ$130</f>
        <v>19e</v>
      </c>
      <c r="F182" s="3" t="str">
        <f>'Data ALL'!$C$130</f>
        <v>Employees</v>
      </c>
      <c r="G182" s="3" t="str">
        <f>'Data ALL'!$AW$130</f>
        <v>Upper-middle-income</v>
      </c>
      <c r="H182" s="3" t="s">
        <v>13</v>
      </c>
      <c r="I182" s="3" t="s">
        <v>54</v>
      </c>
      <c r="J182" s="3" t="str">
        <f>'Data ALL'!$B$130</f>
        <v>Marshall Islands</v>
      </c>
      <c r="K182" s="3" t="s">
        <v>13</v>
      </c>
      <c r="L182" s="2">
        <f>'Data ALL'!$T$130/'Data ALL'!$AC$130*100</f>
        <v>2.6465028355387523</v>
      </c>
      <c r="M182" s="2">
        <f>'Data ALL'!$U$130/'Data ALL'!$AC$130*100</f>
        <v>6.8052930056710776</v>
      </c>
      <c r="N182" s="2">
        <f>'Data ALL'!$V$130/'Data ALL'!$AC$130*100</f>
        <v>0.77714765805503039</v>
      </c>
      <c r="O182" s="2">
        <f t="shared" si="2"/>
        <v>10.22894349926486</v>
      </c>
      <c r="P182" s="2">
        <f>O183-O182</f>
        <v>5.1886781565420037E-2</v>
      </c>
      <c r="Q182" s="2">
        <v>5.1886781565420037E-2</v>
      </c>
    </row>
    <row r="183" spans="1:17" x14ac:dyDescent="0.2">
      <c r="A183" s="3">
        <v>2</v>
      </c>
      <c r="B183" s="3">
        <v>2</v>
      </c>
      <c r="C183" s="3">
        <v>3</v>
      </c>
      <c r="E183" s="103" t="str">
        <f>'Data ALL'!$AZ$130</f>
        <v>19e</v>
      </c>
      <c r="F183" s="103" t="str">
        <f>'Data ALL'!$C$130</f>
        <v>Employees</v>
      </c>
      <c r="G183" s="103" t="str">
        <f>'Data ALL'!$AW$130</f>
        <v>Upper-middle-income</v>
      </c>
      <c r="H183" s="103" t="s">
        <v>14</v>
      </c>
      <c r="I183" s="103" t="s">
        <v>54</v>
      </c>
      <c r="J183" s="103" t="str">
        <f>'Data ALL'!$B$130</f>
        <v>Marshall Islands</v>
      </c>
      <c r="K183" s="103" t="s">
        <v>14</v>
      </c>
      <c r="L183" s="104">
        <f>'Data ALL'!$AI$130/'Data ALL'!$AR$130*100</f>
        <v>2.4908424908424909</v>
      </c>
      <c r="M183" s="104">
        <f>'Data ALL'!$AJ$130/'Data ALL'!$AR$130*100</f>
        <v>6.6422466422466426</v>
      </c>
      <c r="N183" s="104">
        <f>'Data ALL'!$AK$130/'Data ALL'!$AR$130*100</f>
        <v>1.1477411477411479</v>
      </c>
      <c r="O183" s="104">
        <f t="shared" si="2"/>
        <v>10.28083028083028</v>
      </c>
      <c r="P183" s="104">
        <f>O183-O182</f>
        <v>5.1886781565420037E-2</v>
      </c>
      <c r="Q183" s="104">
        <v>5.1886781565420037E-2</v>
      </c>
    </row>
    <row r="184" spans="1:17" x14ac:dyDescent="0.2">
      <c r="A184" s="3">
        <v>1</v>
      </c>
      <c r="B184" s="3">
        <v>2</v>
      </c>
      <c r="C184" s="3">
        <v>3</v>
      </c>
      <c r="E184" s="3" t="str">
        <f>'Data ALL'!$AZ$220</f>
        <v>19e</v>
      </c>
      <c r="F184" s="3" t="str">
        <f>'Data ALL'!$C$220</f>
        <v>Employees</v>
      </c>
      <c r="G184" s="3" t="str">
        <f>'Data ALL'!$AW$220</f>
        <v>Upper-middle-income</v>
      </c>
      <c r="H184" s="3" t="s">
        <v>13</v>
      </c>
      <c r="I184" s="3" t="s">
        <v>54</v>
      </c>
      <c r="J184" s="3" t="str">
        <f>'Data ALL'!$B$220</f>
        <v>Tonga</v>
      </c>
      <c r="K184" s="3" t="s">
        <v>13</v>
      </c>
      <c r="L184" s="2">
        <f>'Data ALL'!$T$220/'Data ALL'!$AC$220*100</f>
        <v>35.752773375594295</v>
      </c>
      <c r="M184" s="2">
        <f>'Data ALL'!$U$220/'Data ALL'!$AC$220*100</f>
        <v>29.466455361859484</v>
      </c>
      <c r="N184" s="2">
        <f>'Data ALL'!$V$220/'Data ALL'!$AC$220*100</f>
        <v>3.7189646064447968</v>
      </c>
      <c r="O184" s="2">
        <f t="shared" si="2"/>
        <v>68.938193343898575</v>
      </c>
      <c r="P184" s="2">
        <f>O185-O184</f>
        <v>-8.2149622856643845</v>
      </c>
      <c r="Q184" s="2">
        <v>0.33778482997648496</v>
      </c>
    </row>
    <row r="185" spans="1:17" x14ac:dyDescent="0.2">
      <c r="A185" s="3">
        <v>2</v>
      </c>
      <c r="B185" s="3">
        <v>2</v>
      </c>
      <c r="C185" s="3">
        <v>3</v>
      </c>
      <c r="E185" s="103" t="str">
        <f>'Data ALL'!$AZ$220</f>
        <v>19e</v>
      </c>
      <c r="F185" s="103" t="str">
        <f>'Data ALL'!$C$220</f>
        <v>Employees</v>
      </c>
      <c r="G185" s="103" t="str">
        <f>'Data ALL'!$AW$220</f>
        <v>Upper-middle-income</v>
      </c>
      <c r="H185" s="103" t="s">
        <v>14</v>
      </c>
      <c r="I185" s="103" t="s">
        <v>54</v>
      </c>
      <c r="J185" s="103" t="str">
        <f>'Data ALL'!$B$220</f>
        <v>Tonga</v>
      </c>
      <c r="K185" s="103" t="s">
        <v>14</v>
      </c>
      <c r="L185" s="104">
        <f>'Data ALL'!$AI$220/'Data ALL'!$AR$220*100</f>
        <v>23.935504070131497</v>
      </c>
      <c r="M185" s="104">
        <f>'Data ALL'!$AJ$220/'Data ALL'!$AR$220*100</f>
        <v>30.792110206637446</v>
      </c>
      <c r="N185" s="104">
        <f>'Data ALL'!$AK$220/'Data ALL'!$AR$220*100</f>
        <v>5.9956167814652472</v>
      </c>
      <c r="O185" s="104">
        <f t="shared" si="2"/>
        <v>60.723231058234191</v>
      </c>
      <c r="P185" s="104">
        <f>O185-O184</f>
        <v>-8.2149622856643845</v>
      </c>
      <c r="Q185" s="104">
        <v>0.33778482997648496</v>
      </c>
    </row>
    <row r="186" spans="1:17" x14ac:dyDescent="0.2">
      <c r="A186" s="3">
        <v>1</v>
      </c>
      <c r="B186" s="3">
        <v>2</v>
      </c>
      <c r="C186" s="3">
        <v>3</v>
      </c>
      <c r="E186" s="3" t="str">
        <f>'Data ALL'!$AZ$232</f>
        <v>19e</v>
      </c>
      <c r="F186" s="3" t="str">
        <f>'Data ALL'!$C$232</f>
        <v>Employees</v>
      </c>
      <c r="G186" s="3" t="str">
        <f>'Data ALL'!$AW$232</f>
        <v>Upper-middle-income</v>
      </c>
      <c r="H186" s="3" t="s">
        <v>13</v>
      </c>
      <c r="I186" s="3" t="s">
        <v>54</v>
      </c>
      <c r="J186" s="3" t="str">
        <f>'Data ALL'!$B$232</f>
        <v>Tuvalu</v>
      </c>
      <c r="K186" s="3" t="s">
        <v>13</v>
      </c>
      <c r="L186" s="2">
        <f>'Data ALL'!$T$232/'Data ALL'!$AC$232*100</f>
        <v>4.1551246537396125</v>
      </c>
      <c r="M186" s="2">
        <f>'Data ALL'!$U$232/'Data ALL'!$AC$232*100</f>
        <v>13.711911357340719</v>
      </c>
      <c r="N186" s="2">
        <f>'Data ALL'!$V$232/'Data ALL'!$AC$232*100</f>
        <v>0.13850415512465375</v>
      </c>
      <c r="O186" s="2">
        <f t="shared" si="2"/>
        <v>18.005540166204984</v>
      </c>
      <c r="P186" s="2">
        <f>O187-O186</f>
        <v>0.82562866496384757</v>
      </c>
      <c r="Q186" s="2">
        <v>0.82562866496384757</v>
      </c>
    </row>
    <row r="187" spans="1:17" x14ac:dyDescent="0.2">
      <c r="A187" s="3">
        <v>2</v>
      </c>
      <c r="B187" s="3">
        <v>2</v>
      </c>
      <c r="C187" s="3">
        <v>3</v>
      </c>
      <c r="E187" s="103" t="str">
        <f>'Data ALL'!$AZ$232</f>
        <v>19e</v>
      </c>
      <c r="F187" s="103" t="str">
        <f>'Data ALL'!$C$232</f>
        <v>Employees</v>
      </c>
      <c r="G187" s="103" t="str">
        <f>'Data ALL'!$AW$232</f>
        <v>Upper-middle-income</v>
      </c>
      <c r="H187" s="103" t="s">
        <v>14</v>
      </c>
      <c r="I187" s="103" t="s">
        <v>54</v>
      </c>
      <c r="J187" s="103" t="str">
        <f>'Data ALL'!$B$232</f>
        <v>Tuvalu</v>
      </c>
      <c r="K187" s="103" t="s">
        <v>14</v>
      </c>
      <c r="L187" s="104">
        <f>'Data ALL'!$AI$232/'Data ALL'!$AR$232*100</f>
        <v>3.6796536796536801</v>
      </c>
      <c r="M187" s="104">
        <f>'Data ALL'!$AJ$232/'Data ALL'!$AR$232*100</f>
        <v>14.935064935064934</v>
      </c>
      <c r="N187" s="104">
        <f>'Data ALL'!$AK$232/'Data ALL'!$AR$232*100</f>
        <v>0.21645021645021645</v>
      </c>
      <c r="O187" s="104">
        <f t="shared" si="2"/>
        <v>18.831168831168831</v>
      </c>
      <c r="P187" s="104">
        <f>O187-O186</f>
        <v>0.82562866496384757</v>
      </c>
      <c r="Q187" s="104">
        <v>0.82562866496384757</v>
      </c>
    </row>
    <row r="188" spans="1:17" x14ac:dyDescent="0.2">
      <c r="A188" s="3">
        <v>1</v>
      </c>
      <c r="B188" s="3">
        <v>2</v>
      </c>
      <c r="C188" s="3">
        <v>4</v>
      </c>
      <c r="E188" s="3" t="str">
        <f>'Data ALL'!$AZ$40</f>
        <v>19e</v>
      </c>
      <c r="F188" s="3" t="str">
        <f>'Data ALL'!$C$40</f>
        <v>Employees</v>
      </c>
      <c r="G188" s="3" t="str">
        <f>'Data ALL'!$AW$40</f>
        <v>High-income</v>
      </c>
      <c r="H188" s="3" t="s">
        <v>13</v>
      </c>
      <c r="I188" s="3" t="s">
        <v>54</v>
      </c>
      <c r="J188" s="3" t="str">
        <f>'Data ALL'!$B$40</f>
        <v xml:space="preserve"> Brunei Darussalam</v>
      </c>
      <c r="K188" s="3" t="s">
        <v>13</v>
      </c>
      <c r="L188" s="2">
        <f>'Data ALL'!$T$40/'Data ALL'!$AC$40*100</f>
        <v>0.35992209905253381</v>
      </c>
      <c r="M188" s="2">
        <f>'Data ALL'!$U$40/'Data ALL'!$AC$40*100</f>
        <v>27.529931877757964</v>
      </c>
      <c r="N188" s="2">
        <f>'Data ALL'!$V$40/'Data ALL'!$AC$40*100</f>
        <v>0.9219922263400524</v>
      </c>
      <c r="O188" s="2">
        <f t="shared" si="2"/>
        <v>28.811846203150548</v>
      </c>
      <c r="P188" s="2">
        <f>O189-O188</f>
        <v>-3.5517335299535731</v>
      </c>
      <c r="Q188" s="2">
        <v>-11.860184984468574</v>
      </c>
    </row>
    <row r="189" spans="1:17" x14ac:dyDescent="0.2">
      <c r="A189" s="3">
        <v>2</v>
      </c>
      <c r="B189" s="3">
        <v>2</v>
      </c>
      <c r="C189" s="3">
        <v>4</v>
      </c>
      <c r="E189" s="103" t="str">
        <f>'Data ALL'!$AZ$40</f>
        <v>19e</v>
      </c>
      <c r="F189" s="103" t="str">
        <f>'Data ALL'!$C$40</f>
        <v>Employees</v>
      </c>
      <c r="G189" s="103" t="str">
        <f>'Data ALL'!$AW$40</f>
        <v>High-income</v>
      </c>
      <c r="H189" s="103" t="s">
        <v>14</v>
      </c>
      <c r="I189" s="103" t="s">
        <v>54</v>
      </c>
      <c r="J189" s="103" t="str">
        <f>'Data ALL'!$B$40</f>
        <v xml:space="preserve"> Brunei Darussalam</v>
      </c>
      <c r="K189" s="103" t="s">
        <v>14</v>
      </c>
      <c r="L189" s="104">
        <f>'Data ALL'!$AI$40/'Data ALL'!$AR$40*100</f>
        <v>0.37938385017510023</v>
      </c>
      <c r="M189" s="104">
        <f>'Data ALL'!$AJ$40/'Data ALL'!$AR$40*100</f>
        <v>15.567426280261889</v>
      </c>
      <c r="N189" s="104">
        <f>'Data ALL'!$AK$40/'Data ALL'!$AR$40*100</f>
        <v>9.3133025427599847</v>
      </c>
      <c r="O189" s="104">
        <f t="shared" si="2"/>
        <v>25.260112673196975</v>
      </c>
      <c r="P189" s="104">
        <f>O189-O188</f>
        <v>-3.5517335299535731</v>
      </c>
      <c r="Q189" s="104">
        <v>-11.860184984468574</v>
      </c>
    </row>
    <row r="190" spans="1:17" x14ac:dyDescent="0.2">
      <c r="A190" s="3">
        <v>1</v>
      </c>
      <c r="B190" s="3">
        <v>2</v>
      </c>
      <c r="C190" s="3">
        <v>4</v>
      </c>
      <c r="E190" s="3" t="str">
        <f>'Data ALL'!$AZ$178</f>
        <v>19e</v>
      </c>
      <c r="F190" s="3" t="str">
        <f>'Data ALL'!$C$178</f>
        <v>Employees</v>
      </c>
      <c r="G190" s="3" t="str">
        <f>'Data ALL'!$AW$178</f>
        <v>High-income</v>
      </c>
      <c r="H190" s="3" t="s">
        <v>13</v>
      </c>
      <c r="I190" s="3" t="s">
        <v>54</v>
      </c>
      <c r="J190" s="3" t="str">
        <f>'Data ALL'!$B$178</f>
        <v>Nauru</v>
      </c>
      <c r="K190" s="3" t="s">
        <v>13</v>
      </c>
      <c r="L190" s="2">
        <f>'Data ALL'!$T$178/'Data ALL'!$AC$178*100</f>
        <v>25.796726959517656</v>
      </c>
      <c r="M190" s="2">
        <f>'Data ALL'!$U$178/'Data ALL'!$AC$178*100</f>
        <v>24.117140396210164</v>
      </c>
      <c r="N190" s="2">
        <f>'Data ALL'!$V$178/'Data ALL'!$AC$178*100</f>
        <v>0</v>
      </c>
      <c r="O190" s="2">
        <f t="shared" si="2"/>
        <v>49.913867355727817</v>
      </c>
      <c r="P190" s="2">
        <f>O191-O190</f>
        <v>-5.4880033646464312</v>
      </c>
      <c r="Q190" s="2">
        <v>-5.4880033646464312</v>
      </c>
    </row>
    <row r="191" spans="1:17" x14ac:dyDescent="0.2">
      <c r="A191" s="3">
        <v>2</v>
      </c>
      <c r="B191" s="3">
        <v>2</v>
      </c>
      <c r="C191" s="3">
        <v>4</v>
      </c>
      <c r="E191" s="103" t="str">
        <f>'Data ALL'!$AZ$178</f>
        <v>19e</v>
      </c>
      <c r="F191" s="103" t="str">
        <f>'Data ALL'!$C$178</f>
        <v>Employees</v>
      </c>
      <c r="G191" s="103" t="str">
        <f>'Data ALL'!$AW$178</f>
        <v>High-income</v>
      </c>
      <c r="H191" s="103" t="s">
        <v>14</v>
      </c>
      <c r="I191" s="103" t="s">
        <v>54</v>
      </c>
      <c r="J191" s="103" t="str">
        <f>'Data ALL'!$B$178</f>
        <v>Nauru</v>
      </c>
      <c r="K191" s="103" t="s">
        <v>14</v>
      </c>
      <c r="L191" s="104">
        <f>'Data ALL'!$AI$178/'Data ALL'!$AR$178*100</f>
        <v>18.060200668896321</v>
      </c>
      <c r="M191" s="104">
        <f>'Data ALL'!$AJ$178/'Data ALL'!$AR$178*100</f>
        <v>26.365663322185064</v>
      </c>
      <c r="N191" s="104">
        <f>'Data ALL'!$AK$178/'Data ALL'!$AR$178*100</f>
        <v>0</v>
      </c>
      <c r="O191" s="104">
        <f t="shared" si="2"/>
        <v>44.425863991081386</v>
      </c>
      <c r="P191" s="104">
        <f>O191-O190</f>
        <v>-5.4880033646464312</v>
      </c>
      <c r="Q191" s="104">
        <v>-5.4880033646464312</v>
      </c>
    </row>
    <row r="192" spans="1:17" x14ac:dyDescent="0.2">
      <c r="A192" s="3">
        <v>1</v>
      </c>
      <c r="B192" s="3">
        <v>3</v>
      </c>
      <c r="C192" s="3">
        <v>1</v>
      </c>
      <c r="E192" s="3" t="str">
        <f>'Data ALL'!$AZ$17</f>
        <v>13e</v>
      </c>
      <c r="F192" s="3" t="str">
        <f>'Data ALL'!$C$17</f>
        <v>Employer</v>
      </c>
      <c r="G192" s="3" t="str">
        <f>'Data ALL'!$AW$17</f>
        <v>Low-income</v>
      </c>
      <c r="H192" s="3" t="s">
        <v>13</v>
      </c>
      <c r="I192" s="3" t="s">
        <v>54</v>
      </c>
      <c r="J192" s="3" t="str">
        <f>'Data ALL'!$B$17</f>
        <v>Afghanistan</v>
      </c>
      <c r="K192" s="3" t="s">
        <v>13</v>
      </c>
      <c r="L192" s="2">
        <f>'Data ALL'!$T$17/'Data ALL'!$AC$17*100</f>
        <v>56.521118368848654</v>
      </c>
      <c r="M192" s="2">
        <f>'Data ALL'!$U$17/'Data ALL'!$AC$17*100</f>
        <v>0</v>
      </c>
      <c r="N192" s="2">
        <f>'Data ALL'!$V$17/'Data ALL'!$AC$17*100</f>
        <v>1.7396604696753786</v>
      </c>
      <c r="O192" s="2">
        <f t="shared" si="2"/>
        <v>58.260778838524033</v>
      </c>
      <c r="P192" s="2">
        <f>O193-O192</f>
        <v>1.0479407215702281</v>
      </c>
      <c r="Q192" s="2">
        <v>1.0479407215702281</v>
      </c>
    </row>
    <row r="193" spans="1:17" x14ac:dyDescent="0.2">
      <c r="A193" s="3">
        <v>2</v>
      </c>
      <c r="B193" s="3">
        <v>3</v>
      </c>
      <c r="C193" s="3">
        <v>1</v>
      </c>
      <c r="E193" s="103" t="str">
        <f>'Data ALL'!$AZ$17</f>
        <v>13e</v>
      </c>
      <c r="F193" s="103" t="str">
        <f>'Data ALL'!$C$17</f>
        <v>Employer</v>
      </c>
      <c r="G193" s="103" t="str">
        <f>'Data ALL'!$AW$17</f>
        <v>Low-income</v>
      </c>
      <c r="H193" s="103" t="s">
        <v>14</v>
      </c>
      <c r="I193" s="103" t="s">
        <v>54</v>
      </c>
      <c r="J193" s="103" t="str">
        <f>'Data ALL'!$B$17</f>
        <v>Afghanistan</v>
      </c>
      <c r="K193" s="103" t="s">
        <v>14</v>
      </c>
      <c r="L193" s="104">
        <f>'Data ALL'!$AI$17/'Data ALL'!$AR$17*100</f>
        <v>41.123330714846816</v>
      </c>
      <c r="M193" s="104">
        <f>'Data ALL'!$AJ$17/'Data ALL'!$AR$17*100</f>
        <v>0</v>
      </c>
      <c r="N193" s="104">
        <f>'Data ALL'!$AK$17/'Data ALL'!$AR$17*100</f>
        <v>18.185388845247445</v>
      </c>
      <c r="O193" s="104">
        <f t="shared" si="2"/>
        <v>59.308719560094261</v>
      </c>
      <c r="P193" s="104">
        <f>O193-O192</f>
        <v>1.0479407215702281</v>
      </c>
      <c r="Q193" s="104">
        <v>1.0479407215702281</v>
      </c>
    </row>
    <row r="194" spans="1:17" x14ac:dyDescent="0.2">
      <c r="A194" s="3">
        <v>1</v>
      </c>
      <c r="B194" s="3">
        <v>3</v>
      </c>
      <c r="C194" s="3">
        <v>1</v>
      </c>
      <c r="E194" s="3" t="str">
        <f>'Data ALL'!$AZ$275</f>
        <v>13e</v>
      </c>
      <c r="F194" s="3" t="str">
        <f>'Data ALL'!$C$275</f>
        <v>Employer</v>
      </c>
      <c r="G194" s="3" t="str">
        <f>'Data ALL'!$AW$275</f>
        <v>Lower-middle-income</v>
      </c>
      <c r="H194" s="3" t="s">
        <v>13</v>
      </c>
      <c r="I194" s="3" t="s">
        <v>54</v>
      </c>
      <c r="J194" s="3" t="str">
        <f>'Data ALL'!$B$275</f>
        <v>Western Samoa</v>
      </c>
      <c r="K194" s="3" t="s">
        <v>13</v>
      </c>
      <c r="L194" s="2">
        <f>'Data ALL'!$T$275/'Data ALL'!$AC$275*100</f>
        <v>36.223662884927066</v>
      </c>
      <c r="M194" s="2">
        <f>'Data ALL'!$U$275/'Data ALL'!$AC$275*100</f>
        <v>0</v>
      </c>
      <c r="N194" s="2">
        <f>'Data ALL'!$V$275/'Data ALL'!$AC$275*100</f>
        <v>6.4829821717990272</v>
      </c>
      <c r="O194" s="2">
        <f t="shared" si="2"/>
        <v>42.706645056726096</v>
      </c>
      <c r="P194" s="2">
        <f>O195-O194</f>
        <v>-20.17143378912046</v>
      </c>
      <c r="Q194" s="2">
        <v>-20.17143378912046</v>
      </c>
    </row>
    <row r="195" spans="1:17" x14ac:dyDescent="0.2">
      <c r="A195" s="3">
        <v>2</v>
      </c>
      <c r="B195" s="3">
        <v>3</v>
      </c>
      <c r="C195" s="3">
        <v>1</v>
      </c>
      <c r="E195" s="103" t="str">
        <f>'Data ALL'!$AZ$275</f>
        <v>13e</v>
      </c>
      <c r="F195" s="103" t="str">
        <f>'Data ALL'!$C$275</f>
        <v>Employer</v>
      </c>
      <c r="G195" s="103" t="str">
        <f>'Data ALL'!$AW$275</f>
        <v>Lower-middle-income</v>
      </c>
      <c r="H195" s="103" t="s">
        <v>14</v>
      </c>
      <c r="I195" s="103" t="s">
        <v>54</v>
      </c>
      <c r="J195" s="103" t="str">
        <f>'Data ALL'!$B$275</f>
        <v>Western Samoa</v>
      </c>
      <c r="K195" s="103" t="s">
        <v>14</v>
      </c>
      <c r="L195" s="104">
        <f>'Data ALL'!$AI$275/'Data ALL'!$AR$275*100</f>
        <v>22.535211267605636</v>
      </c>
      <c r="M195" s="104">
        <f>'Data ALL'!$AJ$275/'Data ALL'!$AR$275*100</f>
        <v>0</v>
      </c>
      <c r="N195" s="104">
        <f>'Data ALL'!$AK$275/'Data ALL'!$AR$275*100</f>
        <v>0</v>
      </c>
      <c r="O195" s="104">
        <f t="shared" si="2"/>
        <v>22.535211267605636</v>
      </c>
      <c r="P195" s="104">
        <f>O195-O194</f>
        <v>-20.17143378912046</v>
      </c>
      <c r="Q195" s="104">
        <v>-20.17143378912046</v>
      </c>
    </row>
    <row r="196" spans="1:17" x14ac:dyDescent="0.2">
      <c r="A196" s="3">
        <v>1</v>
      </c>
      <c r="B196" s="3">
        <v>3</v>
      </c>
      <c r="C196" s="3">
        <v>2</v>
      </c>
      <c r="E196" s="3" t="str">
        <f>'Data ALL'!$AZ$29</f>
        <v>13e</v>
      </c>
      <c r="F196" s="3" t="str">
        <f>'Data ALL'!$C$29</f>
        <v>Employer</v>
      </c>
      <c r="G196" s="3" t="str">
        <f>'Data ALL'!$AW$29</f>
        <v>Lower-middle-income</v>
      </c>
      <c r="H196" s="3" t="s">
        <v>13</v>
      </c>
      <c r="I196" s="3" t="s">
        <v>54</v>
      </c>
      <c r="J196" s="3" t="str">
        <f>'Data ALL'!$B$29</f>
        <v xml:space="preserve"> Bangladesh</v>
      </c>
      <c r="K196" s="3" t="s">
        <v>13</v>
      </c>
      <c r="L196" s="2">
        <f>'Data ALL'!$T$29/'Data ALL'!$AC$29*100</f>
        <v>32.088594642617117</v>
      </c>
      <c r="M196" s="2">
        <f>'Data ALL'!$U$29/'Data ALL'!$AC$29*100</f>
        <v>0</v>
      </c>
      <c r="N196" s="2">
        <f>'Data ALL'!$V$29/'Data ALL'!$AC$29*100</f>
        <v>0.6764237775995473</v>
      </c>
      <c r="O196" s="2">
        <f t="shared" ref="O196:O259" si="3">L196+M196+N196</f>
        <v>32.765018420216663</v>
      </c>
      <c r="P196" s="2">
        <f>O197-O196</f>
        <v>-4.3142503231700076</v>
      </c>
      <c r="Q196" s="2">
        <v>3.141070128001104</v>
      </c>
    </row>
    <row r="197" spans="1:17" x14ac:dyDescent="0.2">
      <c r="A197" s="3">
        <v>2</v>
      </c>
      <c r="B197" s="3">
        <v>3</v>
      </c>
      <c r="C197" s="3">
        <v>2</v>
      </c>
      <c r="E197" s="103" t="str">
        <f>'Data ALL'!$AZ$29</f>
        <v>13e</v>
      </c>
      <c r="F197" s="103" t="str">
        <f>'Data ALL'!$C$29</f>
        <v>Employer</v>
      </c>
      <c r="G197" s="103" t="str">
        <f>'Data ALL'!$AW$29</f>
        <v>Lower-middle-income</v>
      </c>
      <c r="H197" s="103" t="s">
        <v>14</v>
      </c>
      <c r="I197" s="103" t="s">
        <v>54</v>
      </c>
      <c r="J197" s="103" t="str">
        <f>'Data ALL'!$B$29</f>
        <v xml:space="preserve"> Bangladesh</v>
      </c>
      <c r="K197" s="103" t="s">
        <v>14</v>
      </c>
      <c r="L197" s="104">
        <f>'Data ALL'!$AI$29/'Data ALL'!$AR$29*100</f>
        <v>25.141557860791465</v>
      </c>
      <c r="M197" s="104">
        <f>'Data ALL'!$AJ$29/'Data ALL'!$AR$29*100</f>
        <v>0</v>
      </c>
      <c r="N197" s="104">
        <f>'Data ALL'!$AK$29/'Data ALL'!$AR$29*100</f>
        <v>3.3092102362551881</v>
      </c>
      <c r="O197" s="104">
        <f t="shared" si="3"/>
        <v>28.450768097046655</v>
      </c>
      <c r="P197" s="104">
        <f>O197-O196</f>
        <v>-4.3142503231700076</v>
      </c>
      <c r="Q197" s="104">
        <v>3.141070128001104</v>
      </c>
    </row>
    <row r="198" spans="1:17" x14ac:dyDescent="0.2">
      <c r="A198" s="3">
        <v>1</v>
      </c>
      <c r="B198" s="3">
        <v>3</v>
      </c>
      <c r="C198" s="3">
        <v>2</v>
      </c>
      <c r="E198" s="3" t="str">
        <f>'Data ALL'!$AZ$47</f>
        <v>13e</v>
      </c>
      <c r="F198" s="3" t="str">
        <f>'Data ALL'!$C$47</f>
        <v>Employer</v>
      </c>
      <c r="G198" s="3" t="str">
        <f>'Data ALL'!$AW$47</f>
        <v>Lower-middle-income</v>
      </c>
      <c r="H198" s="3" t="s">
        <v>13</v>
      </c>
      <c r="I198" s="3" t="s">
        <v>54</v>
      </c>
      <c r="J198" s="3" t="str">
        <f>'Data ALL'!$B$47</f>
        <v xml:space="preserve"> Cambodia</v>
      </c>
      <c r="K198" s="3" t="s">
        <v>13</v>
      </c>
      <c r="L198" s="2">
        <f>'Data ALL'!$T$47/'Data ALL'!$AC$47*100</f>
        <v>84.126602948945774</v>
      </c>
      <c r="M198" s="2">
        <f>'Data ALL'!$U$47/'Data ALL'!$AC$47*100</f>
        <v>0</v>
      </c>
      <c r="N198" s="2">
        <f>'Data ALL'!$V$47/'Data ALL'!$AC$47*100</f>
        <v>0.75464675087651889</v>
      </c>
      <c r="O198" s="2">
        <f t="shared" si="3"/>
        <v>84.881249699822291</v>
      </c>
      <c r="P198" s="2">
        <f>O199-O198</f>
        <v>1.1306435322700708</v>
      </c>
      <c r="Q198" s="2">
        <v>1.1306435322700708</v>
      </c>
    </row>
    <row r="199" spans="1:17" x14ac:dyDescent="0.2">
      <c r="A199" s="3">
        <v>2</v>
      </c>
      <c r="B199" s="3">
        <v>3</v>
      </c>
      <c r="C199" s="3">
        <v>2</v>
      </c>
      <c r="E199" s="103" t="str">
        <f>'Data ALL'!$AZ$47</f>
        <v>13e</v>
      </c>
      <c r="F199" s="103" t="str">
        <f>'Data ALL'!$C$47</f>
        <v>Employer</v>
      </c>
      <c r="G199" s="103" t="str">
        <f>'Data ALL'!$AW$47</f>
        <v>Lower-middle-income</v>
      </c>
      <c r="H199" s="103" t="s">
        <v>14</v>
      </c>
      <c r="I199" s="103" t="s">
        <v>54</v>
      </c>
      <c r="J199" s="103" t="str">
        <f>'Data ALL'!$B$47</f>
        <v xml:space="preserve"> Cambodia</v>
      </c>
      <c r="K199" s="103" t="s">
        <v>14</v>
      </c>
      <c r="L199" s="104">
        <f>'Data ALL'!$AI$47/'Data ALL'!$AR$47*100</f>
        <v>84.477782512687412</v>
      </c>
      <c r="M199" s="104">
        <f>'Data ALL'!$AJ$47/'Data ALL'!$AR$47*100</f>
        <v>0</v>
      </c>
      <c r="N199" s="104">
        <f>'Data ALL'!$AK$47/'Data ALL'!$AR$47*100</f>
        <v>1.534110719404951</v>
      </c>
      <c r="O199" s="104">
        <f t="shared" si="3"/>
        <v>86.011893232092362</v>
      </c>
      <c r="P199" s="104">
        <f>O199-O198</f>
        <v>1.1306435322700708</v>
      </c>
      <c r="Q199" s="104">
        <v>1.1306435322700708</v>
      </c>
    </row>
    <row r="200" spans="1:17" x14ac:dyDescent="0.2">
      <c r="A200" s="3">
        <v>1</v>
      </c>
      <c r="B200" s="3">
        <v>3</v>
      </c>
      <c r="C200" s="3">
        <v>2</v>
      </c>
      <c r="E200" s="3" t="str">
        <f>'Data ALL'!$AZ$77</f>
        <v>13e</v>
      </c>
      <c r="F200" s="3" t="str">
        <f>'Data ALL'!$C$77</f>
        <v>Employer</v>
      </c>
      <c r="G200" s="3" t="str">
        <f>'Data ALL'!$AW$77</f>
        <v>Lower-middle-income</v>
      </c>
      <c r="H200" s="3" t="s">
        <v>13</v>
      </c>
      <c r="I200" s="3" t="s">
        <v>54</v>
      </c>
      <c r="J200" s="3" t="str">
        <f>'Data ALL'!$B$77</f>
        <v xml:space="preserve"> India</v>
      </c>
      <c r="K200" s="3" t="s">
        <v>13</v>
      </c>
      <c r="L200" s="2">
        <f>'Data ALL'!$T$77/'Data ALL'!$AC$77*100</f>
        <v>85.840670253231281</v>
      </c>
      <c r="M200" s="2">
        <f>'Data ALL'!$U$77/'Data ALL'!$AC$77*100</f>
        <v>0</v>
      </c>
      <c r="N200" s="2">
        <f>'Data ALL'!$V$77/'Data ALL'!$AC$77*100</f>
        <v>1.6459043648294778</v>
      </c>
      <c r="O200" s="2">
        <f t="shared" si="3"/>
        <v>87.486574618060757</v>
      </c>
      <c r="P200" s="2">
        <f>O201-O200</f>
        <v>4.4370250671813949</v>
      </c>
      <c r="Q200" s="2">
        <v>6.1605994807159732</v>
      </c>
    </row>
    <row r="201" spans="1:17" x14ac:dyDescent="0.2">
      <c r="A201" s="3">
        <v>2</v>
      </c>
      <c r="B201" s="3">
        <v>3</v>
      </c>
      <c r="C201" s="3">
        <v>2</v>
      </c>
      <c r="E201" s="103" t="str">
        <f>'Data ALL'!$AZ$77</f>
        <v>13e</v>
      </c>
      <c r="F201" s="103" t="str">
        <f>'Data ALL'!$C$77</f>
        <v>Employer</v>
      </c>
      <c r="G201" s="103" t="str">
        <f>'Data ALL'!$AW$77</f>
        <v>Lower-middle-income</v>
      </c>
      <c r="H201" s="103" t="s">
        <v>14</v>
      </c>
      <c r="I201" s="103" t="s">
        <v>54</v>
      </c>
      <c r="J201" s="103" t="str">
        <f>'Data ALL'!$B$77</f>
        <v xml:space="preserve"> India</v>
      </c>
      <c r="K201" s="103" t="s">
        <v>14</v>
      </c>
      <c r="L201" s="104">
        <f>'Data ALL'!$AI$77/'Data ALL'!$AR$77*100</f>
        <v>88.083145125852042</v>
      </c>
      <c r="M201" s="104">
        <f>'Data ALL'!$AJ$77/'Data ALL'!$AR$77*100</f>
        <v>0</v>
      </c>
      <c r="N201" s="104">
        <f>'Data ALL'!$AK$77/'Data ALL'!$AR$77*100</f>
        <v>3.840454559390106</v>
      </c>
      <c r="O201" s="104">
        <f t="shared" si="3"/>
        <v>91.923599685242152</v>
      </c>
      <c r="P201" s="104">
        <f>O201-O200</f>
        <v>4.4370250671813949</v>
      </c>
      <c r="Q201" s="104">
        <v>6.1605994807159732</v>
      </c>
    </row>
    <row r="202" spans="1:17" x14ac:dyDescent="0.2">
      <c r="A202" s="3">
        <v>1</v>
      </c>
      <c r="B202" s="3">
        <v>3</v>
      </c>
      <c r="C202" s="3">
        <v>2</v>
      </c>
      <c r="E202" s="3" t="str">
        <f>'Data ALL'!$AZ$89</f>
        <v>13e</v>
      </c>
      <c r="F202" s="3" t="str">
        <f>'Data ALL'!$C$89</f>
        <v>Employer</v>
      </c>
      <c r="G202" s="3" t="str">
        <f>'Data ALL'!$AW$89</f>
        <v>Lower-middle-income</v>
      </c>
      <c r="H202" s="3" t="s">
        <v>13</v>
      </c>
      <c r="I202" s="3" t="s">
        <v>54</v>
      </c>
      <c r="J202" s="3" t="str">
        <f>'Data ALL'!$B$89</f>
        <v>Kiribati</v>
      </c>
      <c r="K202" s="3" t="s">
        <v>13</v>
      </c>
      <c r="L202" s="2">
        <f>'Data ALL'!$T$89/'Data ALL'!$AC$89*100</f>
        <v>9.5238095238095237</v>
      </c>
      <c r="M202" s="2">
        <f>'Data ALL'!$U$89/'Data ALL'!$AC$89*100</f>
        <v>0</v>
      </c>
      <c r="N202" s="2">
        <f>'Data ALL'!$V$89/'Data ALL'!$AC$89*100</f>
        <v>25.714285714285712</v>
      </c>
      <c r="O202" s="2">
        <f t="shared" si="3"/>
        <v>35.238095238095234</v>
      </c>
      <c r="P202" s="2">
        <f>O203-O202</f>
        <v>20.112458267439827</v>
      </c>
      <c r="Q202" s="2">
        <v>20.112458267439827</v>
      </c>
    </row>
    <row r="203" spans="1:17" x14ac:dyDescent="0.2">
      <c r="A203" s="3">
        <v>2</v>
      </c>
      <c r="B203" s="3">
        <v>3</v>
      </c>
      <c r="C203" s="3">
        <v>2</v>
      </c>
      <c r="E203" s="103" t="str">
        <f>'Data ALL'!$AZ$89</f>
        <v>13e</v>
      </c>
      <c r="F203" s="103" t="str">
        <f>'Data ALL'!$C$89</f>
        <v>Employer</v>
      </c>
      <c r="G203" s="103" t="str">
        <f>'Data ALL'!$AW$89</f>
        <v>Lower-middle-income</v>
      </c>
      <c r="H203" s="103" t="s">
        <v>14</v>
      </c>
      <c r="I203" s="103" t="s">
        <v>54</v>
      </c>
      <c r="J203" s="103" t="str">
        <f>'Data ALL'!$B$89</f>
        <v>Kiribati</v>
      </c>
      <c r="K203" s="103" t="s">
        <v>14</v>
      </c>
      <c r="L203" s="104">
        <f>'Data ALL'!$AI$89/'Data ALL'!$AR$89*100</f>
        <v>30.627306273062732</v>
      </c>
      <c r="M203" s="104">
        <f>'Data ALL'!$AJ$89/'Data ALL'!$AR$89*100</f>
        <v>0</v>
      </c>
      <c r="N203" s="104">
        <f>'Data ALL'!$AK$89/'Data ALL'!$AR$89*100</f>
        <v>24.723247232472325</v>
      </c>
      <c r="O203" s="104">
        <f t="shared" si="3"/>
        <v>55.350553505535061</v>
      </c>
      <c r="P203" s="104">
        <f>O203-O202</f>
        <v>20.112458267439827</v>
      </c>
      <c r="Q203" s="104">
        <v>20.112458267439827</v>
      </c>
    </row>
    <row r="204" spans="1:17" x14ac:dyDescent="0.2">
      <c r="A204" s="3">
        <v>1</v>
      </c>
      <c r="B204" s="3">
        <v>3</v>
      </c>
      <c r="C204" s="3">
        <v>2</v>
      </c>
      <c r="E204" s="3" t="str">
        <f>'Data ALL'!$AZ$101</f>
        <v>13e</v>
      </c>
      <c r="F204" s="3" t="str">
        <f>'Data ALL'!$C$101</f>
        <v>Employer</v>
      </c>
      <c r="G204" s="3" t="str">
        <f>'Data ALL'!$AW$101</f>
        <v>Lower-middle-income</v>
      </c>
      <c r="H204" s="3" t="s">
        <v>13</v>
      </c>
      <c r="I204" s="3" t="s">
        <v>54</v>
      </c>
      <c r="J204" s="3" t="str">
        <f>'Data ALL'!$B$101</f>
        <v>Lao PDR</v>
      </c>
      <c r="K204" s="3" t="s">
        <v>13</v>
      </c>
      <c r="L204" s="2">
        <f>'Data ALL'!$T$101/'Data ALL'!$AC$101*100</f>
        <v>33.367939219479972</v>
      </c>
      <c r="M204" s="2">
        <f>'Data ALL'!$U$101/'Data ALL'!$AC$101*100</f>
        <v>0</v>
      </c>
      <c r="N204" s="2">
        <f>'Data ALL'!$V$101/'Data ALL'!$AC$101*100</f>
        <v>27.06809494596763</v>
      </c>
      <c r="O204" s="2">
        <f t="shared" si="3"/>
        <v>60.436034165447602</v>
      </c>
      <c r="P204" s="2">
        <f>O205-O204</f>
        <v>19.565849783308998</v>
      </c>
      <c r="Q204" s="2">
        <v>19.565849783308998</v>
      </c>
    </row>
    <row r="205" spans="1:17" x14ac:dyDescent="0.2">
      <c r="A205" s="3">
        <v>2</v>
      </c>
      <c r="B205" s="3">
        <v>3</v>
      </c>
      <c r="C205" s="3">
        <v>2</v>
      </c>
      <c r="E205" s="103" t="str">
        <f>'Data ALL'!$AZ$101</f>
        <v>13e</v>
      </c>
      <c r="F205" s="103" t="str">
        <f>'Data ALL'!$C$101</f>
        <v>Employer</v>
      </c>
      <c r="G205" s="103" t="str">
        <f>'Data ALL'!$AW$101</f>
        <v>Lower-middle-income</v>
      </c>
      <c r="H205" s="103" t="s">
        <v>14</v>
      </c>
      <c r="I205" s="103" t="s">
        <v>54</v>
      </c>
      <c r="J205" s="103" t="str">
        <f>'Data ALL'!$B$101</f>
        <v>Lao PDR</v>
      </c>
      <c r="K205" s="103" t="s">
        <v>14</v>
      </c>
      <c r="L205" s="104">
        <f>'Data ALL'!$AI$101/'Data ALL'!$AR$101*100</f>
        <v>50.715900527505653</v>
      </c>
      <c r="M205" s="104">
        <f>'Data ALL'!$AJ$101/'Data ALL'!$AR$101*100</f>
        <v>0</v>
      </c>
      <c r="N205" s="104">
        <f>'Data ALL'!$AK$101/'Data ALL'!$AR$101*100</f>
        <v>29.285983421250943</v>
      </c>
      <c r="O205" s="104">
        <f t="shared" si="3"/>
        <v>80.0018839487566</v>
      </c>
      <c r="P205" s="104">
        <f>O205-O204</f>
        <v>19.565849783308998</v>
      </c>
      <c r="Q205" s="104">
        <v>19.565849783308998</v>
      </c>
    </row>
    <row r="206" spans="1:17" x14ac:dyDescent="0.2">
      <c r="A206" s="3">
        <v>1</v>
      </c>
      <c r="B206" s="3">
        <v>3</v>
      </c>
      <c r="C206" s="3">
        <v>2</v>
      </c>
      <c r="E206" s="3" t="str">
        <f>'Data ALL'!$AZ$137</f>
        <v>13e</v>
      </c>
      <c r="F206" s="3" t="str">
        <f>'Data ALL'!$C$137</f>
        <v>Employer</v>
      </c>
      <c r="G206" s="3" t="str">
        <f>'Data ALL'!$AW$137</f>
        <v>Upper-middle-income</v>
      </c>
      <c r="H206" s="3" t="s">
        <v>13</v>
      </c>
      <c r="I206" s="3" t="s">
        <v>54</v>
      </c>
      <c r="J206" s="3" t="str">
        <f>'Data ALL'!$B$137</f>
        <v>Mongolia</v>
      </c>
      <c r="K206" s="3" t="s">
        <v>13</v>
      </c>
      <c r="L206" s="2">
        <f>'Data ALL'!$T$137/'Data ALL'!$AC$137*100</f>
        <v>32.129277566539926</v>
      </c>
      <c r="M206" s="2">
        <f>'Data ALL'!$U$137/'Data ALL'!$AC$137*100</f>
        <v>0</v>
      </c>
      <c r="N206" s="2">
        <f>'Data ALL'!$V$137/'Data ALL'!$AC$137*100</f>
        <v>1.5978634799927574</v>
      </c>
      <c r="O206" s="2">
        <f t="shared" si="3"/>
        <v>33.727141046532687</v>
      </c>
      <c r="P206" s="2">
        <f>O207-O206</f>
        <v>-11.302898622290265</v>
      </c>
      <c r="Q206" s="2">
        <v>-8.8220407754485386</v>
      </c>
    </row>
    <row r="207" spans="1:17" x14ac:dyDescent="0.2">
      <c r="A207" s="3">
        <v>2</v>
      </c>
      <c r="B207" s="3">
        <v>3</v>
      </c>
      <c r="C207" s="3">
        <v>2</v>
      </c>
      <c r="E207" s="103" t="str">
        <f>'Data ALL'!$AZ$137</f>
        <v>13e</v>
      </c>
      <c r="F207" s="103" t="str">
        <f>'Data ALL'!$C$137</f>
        <v>Employer</v>
      </c>
      <c r="G207" s="103" t="str">
        <f>'Data ALL'!$AW$137</f>
        <v>Upper-middle-income</v>
      </c>
      <c r="H207" s="103" t="s">
        <v>14</v>
      </c>
      <c r="I207" s="103" t="s">
        <v>54</v>
      </c>
      <c r="J207" s="103" t="str">
        <f>'Data ALL'!$B$137</f>
        <v>Mongolia</v>
      </c>
      <c r="K207" s="103" t="s">
        <v>14</v>
      </c>
      <c r="L207" s="104">
        <f>'Data ALL'!$AI$137/'Data ALL'!$AR$137*100</f>
        <v>22.279314888010539</v>
      </c>
      <c r="M207" s="104">
        <f>'Data ALL'!$AJ$137/'Data ALL'!$AR$137*100</f>
        <v>0</v>
      </c>
      <c r="N207" s="104">
        <f>'Data ALL'!$AK$137/'Data ALL'!$AR$137*100</f>
        <v>0.14492753623188406</v>
      </c>
      <c r="O207" s="104">
        <f t="shared" si="3"/>
        <v>22.424242424242422</v>
      </c>
      <c r="P207" s="104">
        <f>O207-O206</f>
        <v>-11.302898622290265</v>
      </c>
      <c r="Q207" s="104">
        <v>-8.8220407754485386</v>
      </c>
    </row>
    <row r="208" spans="1:17" x14ac:dyDescent="0.2">
      <c r="A208" s="3">
        <v>1</v>
      </c>
      <c r="B208" s="3">
        <v>3</v>
      </c>
      <c r="C208" s="3">
        <v>2</v>
      </c>
      <c r="E208" s="3" t="str">
        <f>'Data ALL'!$AZ$149</f>
        <v>13e</v>
      </c>
      <c r="F208" s="3" t="str">
        <f>'Data ALL'!$C$149</f>
        <v>Employer</v>
      </c>
      <c r="G208" s="3" t="str">
        <f>'Data ALL'!$AW$149</f>
        <v>Lower-middle-income</v>
      </c>
      <c r="H208" s="3" t="s">
        <v>13</v>
      </c>
      <c r="I208" s="3" t="s">
        <v>54</v>
      </c>
      <c r="J208" s="3" t="str">
        <f>'Data ALL'!$B$149</f>
        <v>Myanmar</v>
      </c>
      <c r="K208" s="3" t="s">
        <v>13</v>
      </c>
      <c r="L208" s="2">
        <f>'Data ALL'!$T$149/'Data ALL'!$AC$149*100</f>
        <v>53.812401554075109</v>
      </c>
      <c r="M208" s="2">
        <f>'Data ALL'!$U$149/'Data ALL'!$AC$149*100</f>
        <v>0</v>
      </c>
      <c r="N208" s="2">
        <f>'Data ALL'!$V$149/'Data ALL'!$AC$149*100</f>
        <v>0.50423853467956159</v>
      </c>
      <c r="O208" s="2">
        <f t="shared" si="3"/>
        <v>54.316640088754667</v>
      </c>
      <c r="P208" s="2">
        <f>O209-O208</f>
        <v>-11.708118570734108</v>
      </c>
      <c r="Q208" s="2">
        <v>-11.708118570734108</v>
      </c>
    </row>
    <row r="209" spans="1:17" x14ac:dyDescent="0.2">
      <c r="A209" s="3">
        <v>2</v>
      </c>
      <c r="B209" s="3">
        <v>3</v>
      </c>
      <c r="C209" s="3">
        <v>2</v>
      </c>
      <c r="E209" s="103" t="str">
        <f>'Data ALL'!$AZ$149</f>
        <v>13e</v>
      </c>
      <c r="F209" s="103" t="str">
        <f>'Data ALL'!$C$149</f>
        <v>Employer</v>
      </c>
      <c r="G209" s="103" t="str">
        <f>'Data ALL'!$AW$149</f>
        <v>Lower-middle-income</v>
      </c>
      <c r="H209" s="103" t="s">
        <v>14</v>
      </c>
      <c r="I209" s="103" t="s">
        <v>54</v>
      </c>
      <c r="J209" s="103" t="str">
        <f>'Data ALL'!$B$149</f>
        <v>Myanmar</v>
      </c>
      <c r="K209" s="103" t="s">
        <v>14</v>
      </c>
      <c r="L209" s="104">
        <f>'Data ALL'!$AI$149/'Data ALL'!$AR$149*100</f>
        <v>42.608521518020559</v>
      </c>
      <c r="M209" s="104">
        <f>'Data ALL'!$AJ$149/'Data ALL'!$AR$149*100</f>
        <v>0</v>
      </c>
      <c r="N209" s="104">
        <f>'Data ALL'!$AK$149/'Data ALL'!$AR$149*100</f>
        <v>0</v>
      </c>
      <c r="O209" s="104">
        <f t="shared" si="3"/>
        <v>42.608521518020559</v>
      </c>
      <c r="P209" s="104">
        <f>O209-O208</f>
        <v>-11.708118570734108</v>
      </c>
      <c r="Q209" s="104">
        <v>-11.708118570734108</v>
      </c>
    </row>
    <row r="210" spans="1:17" x14ac:dyDescent="0.2">
      <c r="A210" s="3">
        <v>1</v>
      </c>
      <c r="B210" s="3">
        <v>3</v>
      </c>
      <c r="C210" s="3">
        <v>2</v>
      </c>
      <c r="E210" s="3" t="str">
        <f>'Data ALL'!$AZ$161</f>
        <v>13e</v>
      </c>
      <c r="F210" s="3" t="str">
        <f>'Data ALL'!$C$161</f>
        <v>Employer</v>
      </c>
      <c r="G210" s="3" t="str">
        <f>'Data ALL'!$AW$161</f>
        <v>Lower-middle-income</v>
      </c>
      <c r="H210" s="3" t="s">
        <v>13</v>
      </c>
      <c r="I210" s="3" t="s">
        <v>54</v>
      </c>
      <c r="J210" s="3" t="str">
        <f>'Data ALL'!$B$161</f>
        <v>Nepal</v>
      </c>
      <c r="K210" s="3" t="s">
        <v>13</v>
      </c>
      <c r="L210" s="2">
        <f>'Data ALL'!$T$161/'Data ALL'!$AC$161*100</f>
        <v>40.554533934643757</v>
      </c>
      <c r="M210" s="2">
        <f>'Data ALL'!$U$161/'Data ALL'!$AC$161*100</f>
        <v>0</v>
      </c>
      <c r="N210" s="2">
        <f>'Data ALL'!$V$161/'Data ALL'!$AC$161*100</f>
        <v>0.20885155113343035</v>
      </c>
      <c r="O210" s="2">
        <f t="shared" si="3"/>
        <v>40.763385485777185</v>
      </c>
      <c r="P210" s="2">
        <f>O211-O210</f>
        <v>22.651037775236034</v>
      </c>
      <c r="Q210" s="2">
        <v>22.651037775236034</v>
      </c>
    </row>
    <row r="211" spans="1:17" x14ac:dyDescent="0.2">
      <c r="A211" s="3">
        <v>2</v>
      </c>
      <c r="B211" s="3">
        <v>3</v>
      </c>
      <c r="C211" s="3">
        <v>2</v>
      </c>
      <c r="E211" s="103" t="str">
        <f>'Data ALL'!$AZ$161</f>
        <v>13e</v>
      </c>
      <c r="F211" s="103" t="str">
        <f>'Data ALL'!$C$161</f>
        <v>Employer</v>
      </c>
      <c r="G211" s="103" t="str">
        <f>'Data ALL'!$AW$161</f>
        <v>Lower-middle-income</v>
      </c>
      <c r="H211" s="103" t="s">
        <v>14</v>
      </c>
      <c r="I211" s="103" t="s">
        <v>54</v>
      </c>
      <c r="J211" s="103" t="str">
        <f>'Data ALL'!$B$161</f>
        <v>Nepal</v>
      </c>
      <c r="K211" s="103" t="s">
        <v>14</v>
      </c>
      <c r="L211" s="104">
        <f>'Data ALL'!$AI$161/'Data ALL'!$AR$161*100</f>
        <v>62.935788882095366</v>
      </c>
      <c r="M211" s="104">
        <f>'Data ALL'!$AJ$161/'Data ALL'!$AR$161*100</f>
        <v>0</v>
      </c>
      <c r="N211" s="104">
        <f>'Data ALL'!$AK$161/'Data ALL'!$AR$161*100</f>
        <v>0.47863437891785393</v>
      </c>
      <c r="O211" s="104">
        <f t="shared" si="3"/>
        <v>63.414423261013219</v>
      </c>
      <c r="P211" s="104">
        <f>O211-O210</f>
        <v>22.651037775236034</v>
      </c>
      <c r="Q211" s="104">
        <v>22.651037775236034</v>
      </c>
    </row>
    <row r="212" spans="1:17" x14ac:dyDescent="0.2">
      <c r="A212" s="3">
        <v>1</v>
      </c>
      <c r="B212" s="3">
        <v>3</v>
      </c>
      <c r="C212" s="3">
        <v>2</v>
      </c>
      <c r="E212" s="3" t="str">
        <f>'Data ALL'!$AZ$185</f>
        <v>13e</v>
      </c>
      <c r="F212" s="3" t="str">
        <f>'Data ALL'!$C$185</f>
        <v>Employer</v>
      </c>
      <c r="G212" s="3" t="str">
        <f>'Data ALL'!$AW$185</f>
        <v>Lower-middle-income</v>
      </c>
      <c r="H212" s="3" t="s">
        <v>13</v>
      </c>
      <c r="I212" s="3" t="s">
        <v>54</v>
      </c>
      <c r="J212" s="3" t="str">
        <f>'Data ALL'!$B$185</f>
        <v>Pakistan</v>
      </c>
      <c r="K212" s="3" t="s">
        <v>13</v>
      </c>
      <c r="L212" s="2">
        <f>'Data ALL'!$T$185/'Data ALL'!$AC$185*100</f>
        <v>27.021495174953547</v>
      </c>
      <c r="M212" s="2">
        <f>'Data ALL'!$U$185/'Data ALL'!$AC$185*100</f>
        <v>0</v>
      </c>
      <c r="N212" s="2">
        <f>'Data ALL'!$V$185/'Data ALL'!$AC$185*100</f>
        <v>0</v>
      </c>
      <c r="O212" s="2">
        <f t="shared" si="3"/>
        <v>27.021495174953547</v>
      </c>
      <c r="P212" s="2">
        <f>O213-O212</f>
        <v>-12.029617709184226</v>
      </c>
      <c r="Q212" s="2">
        <v>-12.029617709184226</v>
      </c>
    </row>
    <row r="213" spans="1:17" x14ac:dyDescent="0.2">
      <c r="A213" s="3">
        <v>2</v>
      </c>
      <c r="B213" s="3">
        <v>3</v>
      </c>
      <c r="C213" s="3">
        <v>2</v>
      </c>
      <c r="E213" s="103" t="str">
        <f>'Data ALL'!$AZ$185</f>
        <v>13e</v>
      </c>
      <c r="F213" s="103" t="str">
        <f>'Data ALL'!$C$185</f>
        <v>Employer</v>
      </c>
      <c r="G213" s="103" t="str">
        <f>'Data ALL'!$AW$185</f>
        <v>Lower-middle-income</v>
      </c>
      <c r="H213" s="103" t="s">
        <v>14</v>
      </c>
      <c r="I213" s="103" t="s">
        <v>54</v>
      </c>
      <c r="J213" s="103" t="str">
        <f>'Data ALL'!$B$185</f>
        <v>Pakistan</v>
      </c>
      <c r="K213" s="103" t="s">
        <v>14</v>
      </c>
      <c r="L213" s="104">
        <f>'Data ALL'!$AI$185/'Data ALL'!$AR$185*100</f>
        <v>14.991877465769321</v>
      </c>
      <c r="M213" s="104">
        <f>'Data ALL'!$AJ$185/'Data ALL'!$AR$185*100</f>
        <v>0</v>
      </c>
      <c r="N213" s="104">
        <f>'Data ALL'!$AK$185/'Data ALL'!$AR$185*100</f>
        <v>0</v>
      </c>
      <c r="O213" s="104">
        <f t="shared" si="3"/>
        <v>14.991877465769321</v>
      </c>
      <c r="P213" s="104">
        <f>O213-O212</f>
        <v>-12.029617709184226</v>
      </c>
      <c r="Q213" s="104">
        <v>-12.029617709184226</v>
      </c>
    </row>
    <row r="214" spans="1:17" x14ac:dyDescent="0.2">
      <c r="A214" s="3">
        <v>1</v>
      </c>
      <c r="B214" s="3">
        <v>3</v>
      </c>
      <c r="C214" s="3">
        <v>2</v>
      </c>
      <c r="E214" s="3" t="str">
        <f>'Data ALL'!$AZ$191</f>
        <v>13e</v>
      </c>
      <c r="F214" s="3" t="str">
        <f>'Data ALL'!$C$191</f>
        <v>Employer</v>
      </c>
      <c r="G214" s="3" t="str">
        <f>'Data ALL'!$AW$191</f>
        <v>Lower-middle-income</v>
      </c>
      <c r="H214" s="3" t="s">
        <v>13</v>
      </c>
      <c r="I214" s="3" t="s">
        <v>54</v>
      </c>
      <c r="J214" s="3" t="str">
        <f>'Data ALL'!$B$191</f>
        <v>Sri Lanka</v>
      </c>
      <c r="K214" s="3" t="s">
        <v>13</v>
      </c>
      <c r="L214" s="2">
        <f>'Data ALL'!$T$191/'Data ALL'!$AC$191*100</f>
        <v>47.238230851381125</v>
      </c>
      <c r="M214" s="2">
        <f>'Data ALL'!$U$191/'Data ALL'!$AC$191*100</f>
        <v>0</v>
      </c>
      <c r="N214" s="2">
        <f>'Data ALL'!$V$191/'Data ALL'!$AC$191*100</f>
        <v>1.5302539038071139</v>
      </c>
      <c r="O214" s="2">
        <f t="shared" si="3"/>
        <v>48.76848475518824</v>
      </c>
      <c r="P214" s="2">
        <f>O215-O214</f>
        <v>14.669004358965104</v>
      </c>
      <c r="Q214" s="2">
        <v>20.21477925863509</v>
      </c>
    </row>
    <row r="215" spans="1:17" x14ac:dyDescent="0.2">
      <c r="A215" s="3">
        <v>2</v>
      </c>
      <c r="B215" s="3">
        <v>3</v>
      </c>
      <c r="C215" s="3">
        <v>2</v>
      </c>
      <c r="E215" s="103" t="str">
        <f>'Data ALL'!$AZ$191</f>
        <v>13e</v>
      </c>
      <c r="F215" s="103" t="str">
        <f>'Data ALL'!$C$191</f>
        <v>Employer</v>
      </c>
      <c r="G215" s="103" t="str">
        <f>'Data ALL'!$AW$191</f>
        <v>Lower-middle-income</v>
      </c>
      <c r="H215" s="103" t="s">
        <v>14</v>
      </c>
      <c r="I215" s="103" t="s">
        <v>54</v>
      </c>
      <c r="J215" s="103" t="str">
        <f>'Data ALL'!$B$191</f>
        <v>Sri Lanka</v>
      </c>
      <c r="K215" s="103" t="s">
        <v>14</v>
      </c>
      <c r="L215" s="104">
        <f>'Data ALL'!$AI$191/'Data ALL'!$AR$191*100</f>
        <v>58.034625701048526</v>
      </c>
      <c r="M215" s="104">
        <f>'Data ALL'!$AJ$191/'Data ALL'!$AR$191*100</f>
        <v>0</v>
      </c>
      <c r="N215" s="104">
        <f>'Data ALL'!$AK$191/'Data ALL'!$AR$191*100</f>
        <v>5.4028634131048179</v>
      </c>
      <c r="O215" s="104">
        <f t="shared" si="3"/>
        <v>63.437489114153344</v>
      </c>
      <c r="P215" s="104">
        <f>O215-O214</f>
        <v>14.669004358965104</v>
      </c>
      <c r="Q215" s="104">
        <v>20.21477925863509</v>
      </c>
    </row>
    <row r="216" spans="1:17" x14ac:dyDescent="0.2">
      <c r="A216" s="3">
        <v>1</v>
      </c>
      <c r="B216" s="3">
        <v>3</v>
      </c>
      <c r="C216" s="3">
        <v>2</v>
      </c>
      <c r="E216" s="3" t="str">
        <f>'Data ALL'!$AZ$203</f>
        <v>13e</v>
      </c>
      <c r="F216" s="3" t="str">
        <f>'Data ALL'!$C$203</f>
        <v>Employer</v>
      </c>
      <c r="G216" s="3" t="str">
        <f>'Data ALL'!$AW$203</f>
        <v>Lower-middle-income</v>
      </c>
      <c r="H216" s="3" t="s">
        <v>13</v>
      </c>
      <c r="I216" s="3" t="s">
        <v>54</v>
      </c>
      <c r="J216" s="3" t="str">
        <f>'Data ALL'!$B$203</f>
        <v>Timor Leste</v>
      </c>
      <c r="K216" s="3" t="s">
        <v>13</v>
      </c>
      <c r="L216" s="2">
        <f>'Data ALL'!$T$203/'Data ALL'!$AC$203*100</f>
        <v>29.724102030192608</v>
      </c>
      <c r="M216" s="2">
        <f>'Data ALL'!$U$203/'Data ALL'!$AC$203*100</f>
        <v>0</v>
      </c>
      <c r="N216" s="2">
        <f>'Data ALL'!$V$203/'Data ALL'!$AC$203*100</f>
        <v>32.222800624674647</v>
      </c>
      <c r="O216" s="2">
        <f t="shared" si="3"/>
        <v>61.946902654867259</v>
      </c>
      <c r="P216" s="2">
        <f>O217-O216</f>
        <v>4.8815763095340259</v>
      </c>
      <c r="Q216" s="2">
        <v>4.8815763095340259</v>
      </c>
    </row>
    <row r="217" spans="1:17" x14ac:dyDescent="0.2">
      <c r="A217" s="3">
        <v>2</v>
      </c>
      <c r="B217" s="3">
        <v>3</v>
      </c>
      <c r="C217" s="3">
        <v>2</v>
      </c>
      <c r="E217" s="103" t="str">
        <f>'Data ALL'!$AZ$203</f>
        <v>13e</v>
      </c>
      <c r="F217" s="103" t="str">
        <f>'Data ALL'!$C$203</f>
        <v>Employer</v>
      </c>
      <c r="G217" s="103" t="str">
        <f>'Data ALL'!$AW$203</f>
        <v>Lower-middle-income</v>
      </c>
      <c r="H217" s="103" t="s">
        <v>14</v>
      </c>
      <c r="I217" s="103" t="s">
        <v>54</v>
      </c>
      <c r="J217" s="103" t="str">
        <f>'Data ALL'!$B$203</f>
        <v>Timor Leste</v>
      </c>
      <c r="K217" s="103" t="s">
        <v>14</v>
      </c>
      <c r="L217" s="104">
        <f>'Data ALL'!$AI$203/'Data ALL'!$AR$203*100</f>
        <v>41.100323624595468</v>
      </c>
      <c r="M217" s="104">
        <f>'Data ALL'!$AJ$203/'Data ALL'!$AR$203*100</f>
        <v>0</v>
      </c>
      <c r="N217" s="104">
        <f>'Data ALL'!$AK$203/'Data ALL'!$AR$203*100</f>
        <v>25.728155339805824</v>
      </c>
      <c r="O217" s="104">
        <f t="shared" si="3"/>
        <v>66.828478964401285</v>
      </c>
      <c r="P217" s="104">
        <f>O217-O216</f>
        <v>4.8815763095340259</v>
      </c>
      <c r="Q217" s="104">
        <v>4.8815763095340259</v>
      </c>
    </row>
    <row r="218" spans="1:17" x14ac:dyDescent="0.2">
      <c r="A218" s="3">
        <v>1</v>
      </c>
      <c r="B218" s="3">
        <v>3</v>
      </c>
      <c r="C218" s="3">
        <v>2</v>
      </c>
      <c r="E218" s="3" t="str">
        <f>'Data ALL'!$AZ$251</f>
        <v>13e</v>
      </c>
      <c r="F218" s="3" t="str">
        <f>'Data ALL'!$C$251</f>
        <v>Employer</v>
      </c>
      <c r="G218" s="3" t="str">
        <f>'Data ALL'!$AW$251</f>
        <v>Lower-middle-income</v>
      </c>
      <c r="H218" s="3" t="s">
        <v>13</v>
      </c>
      <c r="I218" s="3" t="s">
        <v>54</v>
      </c>
      <c r="J218" s="3" t="str">
        <f>'Data ALL'!$B$251</f>
        <v>Vanuatu</v>
      </c>
      <c r="K218" s="3" t="s">
        <v>13</v>
      </c>
      <c r="L218" s="2">
        <f>'Data ALL'!$T$251/'Data ALL'!$AC$251*100</f>
        <v>63.568376068376068</v>
      </c>
      <c r="M218" s="2">
        <f>'Data ALL'!$U$251/'Data ALL'!$AC$251*100</f>
        <v>0</v>
      </c>
      <c r="N218" s="2">
        <f>'Data ALL'!$V$251/'Data ALL'!$AC$251*100</f>
        <v>8.8141025641025639</v>
      </c>
      <c r="O218" s="2">
        <f t="shared" si="3"/>
        <v>72.382478632478637</v>
      </c>
      <c r="P218" s="2">
        <f>O219-O218</f>
        <v>-11.174211541858604</v>
      </c>
      <c r="Q218" s="2">
        <v>-11.174211541858604</v>
      </c>
    </row>
    <row r="219" spans="1:17" x14ac:dyDescent="0.2">
      <c r="A219" s="3">
        <v>2</v>
      </c>
      <c r="B219" s="3">
        <v>3</v>
      </c>
      <c r="C219" s="3">
        <v>2</v>
      </c>
      <c r="E219" s="103" t="str">
        <f>'Data ALL'!$AZ$251</f>
        <v>13e</v>
      </c>
      <c r="F219" s="103" t="str">
        <f>'Data ALL'!$C$251</f>
        <v>Employer</v>
      </c>
      <c r="G219" s="103" t="str">
        <f>'Data ALL'!$AW$251</f>
        <v>Lower-middle-income</v>
      </c>
      <c r="H219" s="103" t="s">
        <v>14</v>
      </c>
      <c r="I219" s="103" t="s">
        <v>54</v>
      </c>
      <c r="J219" s="103" t="str">
        <f>'Data ALL'!$B$251</f>
        <v>Vanuatu</v>
      </c>
      <c r="K219" s="103" t="s">
        <v>14</v>
      </c>
      <c r="L219" s="104">
        <f>'Data ALL'!$AI$251/'Data ALL'!$AR$251*100</f>
        <v>57.710651828298886</v>
      </c>
      <c r="M219" s="104">
        <f>'Data ALL'!$AJ$251/'Data ALL'!$AR$251*100</f>
        <v>0</v>
      </c>
      <c r="N219" s="104">
        <f>'Data ALL'!$AK$251/'Data ALL'!$AR$251*100</f>
        <v>3.4976152623211445</v>
      </c>
      <c r="O219" s="104">
        <f t="shared" si="3"/>
        <v>61.208267090620033</v>
      </c>
      <c r="P219" s="104">
        <f>O219-O218</f>
        <v>-11.174211541858604</v>
      </c>
      <c r="Q219" s="104">
        <v>-11.174211541858604</v>
      </c>
    </row>
    <row r="220" spans="1:17" x14ac:dyDescent="0.2">
      <c r="A220" s="3">
        <v>1</v>
      </c>
      <c r="B220" s="3">
        <v>3</v>
      </c>
      <c r="C220" s="3">
        <v>2</v>
      </c>
      <c r="E220" s="3" t="str">
        <f>'Data ALL'!$AZ$239</f>
        <v>13e</v>
      </c>
      <c r="F220" s="3" t="str">
        <f>'Data ALL'!$C$239</f>
        <v>Employer</v>
      </c>
      <c r="G220" s="3" t="str">
        <f>'Data ALL'!$AW$239</f>
        <v>Lower-middle-income</v>
      </c>
      <c r="H220" s="3" t="s">
        <v>13</v>
      </c>
      <c r="I220" s="3" t="s">
        <v>54</v>
      </c>
      <c r="J220" s="3" t="str">
        <f>'Data ALL'!$B$239</f>
        <v>Viet Nam</v>
      </c>
      <c r="K220" s="3" t="s">
        <v>13</v>
      </c>
      <c r="L220" s="2">
        <f>'Data ALL'!$T$239/'Data ALL'!$AC$239*100</f>
        <v>65.324678445104567</v>
      </c>
      <c r="M220" s="2">
        <f>'Data ALL'!$U$239/'Data ALL'!$AC$239*100</f>
        <v>0</v>
      </c>
      <c r="N220" s="2">
        <f>'Data ALL'!$V$239/'Data ALL'!$AC$239*100</f>
        <v>5.0963178787177515E-2</v>
      </c>
      <c r="O220" s="2">
        <f t="shared" si="3"/>
        <v>65.375641623891738</v>
      </c>
      <c r="P220" s="2">
        <f>O221-O220</f>
        <v>-11.429382821392075</v>
      </c>
      <c r="Q220" s="2">
        <v>-17.092359279861554</v>
      </c>
    </row>
    <row r="221" spans="1:17" x14ac:dyDescent="0.2">
      <c r="A221" s="3">
        <v>2</v>
      </c>
      <c r="B221" s="3">
        <v>3</v>
      </c>
      <c r="C221" s="3">
        <v>2</v>
      </c>
      <c r="E221" s="103" t="str">
        <f>'Data ALL'!$AZ$239</f>
        <v>13e</v>
      </c>
      <c r="F221" s="103" t="str">
        <f>'Data ALL'!$C$239</f>
        <v>Employer</v>
      </c>
      <c r="G221" s="103" t="str">
        <f>'Data ALL'!$AW$239</f>
        <v>Lower-middle-income</v>
      </c>
      <c r="H221" s="103" t="s">
        <v>14</v>
      </c>
      <c r="I221" s="103" t="s">
        <v>54</v>
      </c>
      <c r="J221" s="103" t="str">
        <f>'Data ALL'!$B$239</f>
        <v>Viet Nam</v>
      </c>
      <c r="K221" s="103" t="s">
        <v>14</v>
      </c>
      <c r="L221" s="104">
        <f>'Data ALL'!$AI$239/'Data ALL'!$AR$239*100</f>
        <v>53.896525129920214</v>
      </c>
      <c r="M221" s="104">
        <f>'Data ALL'!$AJ$239/'Data ALL'!$AR$239*100</f>
        <v>0</v>
      </c>
      <c r="N221" s="104">
        <f>'Data ALL'!$AK$239/'Data ALL'!$AR$239*100</f>
        <v>4.9733672579447739E-2</v>
      </c>
      <c r="O221" s="104">
        <f t="shared" si="3"/>
        <v>53.946258802499663</v>
      </c>
      <c r="P221" s="104">
        <f>O221-O220</f>
        <v>-11.429382821392075</v>
      </c>
      <c r="Q221" s="104">
        <v>-17.092359279861554</v>
      </c>
    </row>
    <row r="222" spans="1:17" x14ac:dyDescent="0.2">
      <c r="A222" s="3">
        <v>1</v>
      </c>
      <c r="B222" s="3">
        <v>3</v>
      </c>
      <c r="C222" s="3">
        <v>2</v>
      </c>
      <c r="E222" s="3" t="str">
        <f>'Data ALL'!$AZ$263</f>
        <v>13e</v>
      </c>
      <c r="F222" s="3" t="str">
        <f>'Data ALL'!$C$263</f>
        <v>Employer</v>
      </c>
      <c r="G222" s="3" t="str">
        <f>'Data ALL'!$AW$263</f>
        <v>Upper-middle-income</v>
      </c>
      <c r="H222" s="3" t="s">
        <v>13</v>
      </c>
      <c r="I222" s="3" t="s">
        <v>54</v>
      </c>
      <c r="J222" s="3" t="str">
        <f>'Data ALL'!$B$263</f>
        <v>Wallis &amp; Futuma</v>
      </c>
      <c r="K222" s="3" t="s">
        <v>13</v>
      </c>
      <c r="L222" s="2">
        <f>'Data ALL'!$T$263/'Data ALL'!$AC$263*100</f>
        <v>36.84210526315789</v>
      </c>
      <c r="M222" s="2">
        <f>'Data ALL'!$U$263/'Data ALL'!$AC$263*100</f>
        <v>0</v>
      </c>
      <c r="N222" s="2">
        <f>'Data ALL'!$V$263/'Data ALL'!$AC$263*100</f>
        <v>0</v>
      </c>
      <c r="O222" s="2">
        <f t="shared" si="3"/>
        <v>36.84210526315789</v>
      </c>
      <c r="P222" s="2">
        <f>O223-O222</f>
        <v>-24.720893141945769</v>
      </c>
      <c r="Q222" s="2">
        <v>-24.720893141945769</v>
      </c>
    </row>
    <row r="223" spans="1:17" x14ac:dyDescent="0.2">
      <c r="A223" s="3">
        <v>2</v>
      </c>
      <c r="B223" s="3">
        <v>3</v>
      </c>
      <c r="C223" s="3">
        <v>2</v>
      </c>
      <c r="E223" s="103" t="str">
        <f>'Data ALL'!$AZ$263</f>
        <v>13e</v>
      </c>
      <c r="F223" s="103" t="str">
        <f>'Data ALL'!$C$263</f>
        <v>Employer</v>
      </c>
      <c r="G223" s="103" t="str">
        <f>'Data ALL'!$AW$263</f>
        <v>Upper-middle-income</v>
      </c>
      <c r="H223" s="103" t="s">
        <v>14</v>
      </c>
      <c r="I223" s="103" t="s">
        <v>54</v>
      </c>
      <c r="J223" s="103" t="str">
        <f>'Data ALL'!$B$263</f>
        <v>Wallis &amp; Futuma</v>
      </c>
      <c r="K223" s="103" t="s">
        <v>14</v>
      </c>
      <c r="L223" s="104">
        <f>'Data ALL'!$AI$263/'Data ALL'!$AR$263*100</f>
        <v>12.121212121212121</v>
      </c>
      <c r="M223" s="104">
        <f>'Data ALL'!$AJ$263/'Data ALL'!$AR$263*100</f>
        <v>0</v>
      </c>
      <c r="N223" s="104">
        <f>'Data ALL'!$AK$263/'Data ALL'!$AR$263*100</f>
        <v>0</v>
      </c>
      <c r="O223" s="104">
        <f t="shared" si="3"/>
        <v>12.121212121212121</v>
      </c>
      <c r="P223" s="104">
        <f>O223-O222</f>
        <v>-24.720893141945769</v>
      </c>
      <c r="Q223" s="104">
        <v>-24.720893141945769</v>
      </c>
    </row>
    <row r="224" spans="1:17" x14ac:dyDescent="0.2">
      <c r="A224" s="3">
        <v>1</v>
      </c>
      <c r="B224" s="3">
        <v>3</v>
      </c>
      <c r="C224" s="3">
        <v>3</v>
      </c>
      <c r="E224" s="3" t="str">
        <f>'Data ALL'!$AZ$83</f>
        <v>13e</v>
      </c>
      <c r="F224" s="3" t="str">
        <f>'Data ALL'!$C$83</f>
        <v>Employer</v>
      </c>
      <c r="G224" s="3" t="str">
        <f>'Data ALL'!$AW$83</f>
        <v>Upper-middle-income</v>
      </c>
      <c r="H224" s="3" t="s">
        <v>13</v>
      </c>
      <c r="I224" s="3" t="s">
        <v>54</v>
      </c>
      <c r="J224" s="3" t="str">
        <f>'Data ALL'!$B$83</f>
        <v xml:space="preserve"> Indonesia</v>
      </c>
      <c r="K224" s="3" t="s">
        <v>13</v>
      </c>
      <c r="L224" s="2">
        <f>'Data ALL'!$T$83/'Data ALL'!$AC$83*100</f>
        <v>37.976981249800744</v>
      </c>
      <c r="M224" s="2">
        <f>'Data ALL'!$U$83/'Data ALL'!$AC$83*100</f>
        <v>0</v>
      </c>
      <c r="N224" s="2">
        <f>'Data ALL'!$V$83/'Data ALL'!$AC$83*100</f>
        <v>0</v>
      </c>
      <c r="O224" s="2">
        <f t="shared" si="3"/>
        <v>37.976981249800744</v>
      </c>
      <c r="P224" s="2">
        <f>O225-O224</f>
        <v>2.53171567480954</v>
      </c>
      <c r="Q224" s="2">
        <v>0.30224314225659299</v>
      </c>
    </row>
    <row r="225" spans="1:17" x14ac:dyDescent="0.2">
      <c r="A225" s="3">
        <v>2</v>
      </c>
      <c r="B225" s="3">
        <v>3</v>
      </c>
      <c r="C225" s="3">
        <v>3</v>
      </c>
      <c r="E225" s="103" t="str">
        <f>'Data ALL'!$AZ$83</f>
        <v>13e</v>
      </c>
      <c r="F225" s="103" t="str">
        <f>'Data ALL'!$C$83</f>
        <v>Employer</v>
      </c>
      <c r="G225" s="103" t="str">
        <f>'Data ALL'!$AW$83</f>
        <v>Upper-middle-income</v>
      </c>
      <c r="H225" s="103" t="s">
        <v>14</v>
      </c>
      <c r="I225" s="103" t="s">
        <v>54</v>
      </c>
      <c r="J225" s="103" t="str">
        <f>'Data ALL'!$B$83</f>
        <v xml:space="preserve"> Indonesia</v>
      </c>
      <c r="K225" s="103" t="s">
        <v>14</v>
      </c>
      <c r="L225" s="104">
        <f>'Data ALL'!$AI$83/'Data ALL'!$AR$83*100</f>
        <v>40.508696924610284</v>
      </c>
      <c r="M225" s="104">
        <f>'Data ALL'!$AJ$83/'Data ALL'!$AR$83*100</f>
        <v>0</v>
      </c>
      <c r="N225" s="104">
        <f>'Data ALL'!$AK$83/'Data ALL'!$AR$83*100</f>
        <v>0</v>
      </c>
      <c r="O225" s="104">
        <f t="shared" si="3"/>
        <v>40.508696924610284</v>
      </c>
      <c r="P225" s="104">
        <f>O225-O224</f>
        <v>2.53171567480954</v>
      </c>
      <c r="Q225" s="104">
        <v>0.30224314225659299</v>
      </c>
    </row>
    <row r="226" spans="1:17" x14ac:dyDescent="0.2">
      <c r="A226" s="3">
        <v>1</v>
      </c>
      <c r="B226" s="3">
        <v>3</v>
      </c>
      <c r="C226" s="3">
        <v>3</v>
      </c>
      <c r="E226" s="3" t="str">
        <f>'Data ALL'!$AZ$11</f>
        <v>13e</v>
      </c>
      <c r="F226" s="3" t="str">
        <f>'Data ALL'!$C$11</f>
        <v>Employers</v>
      </c>
      <c r="G226" s="3" t="str">
        <f>'Data ALL'!$AW$11</f>
        <v>Upper-middle income</v>
      </c>
      <c r="H226" s="3" t="s">
        <v>13</v>
      </c>
      <c r="I226" s="3" t="s">
        <v>54</v>
      </c>
      <c r="J226" s="3" t="str">
        <f>'Data ALL'!$B$11</f>
        <v>Abelina</v>
      </c>
      <c r="K226" s="3" t="s">
        <v>13</v>
      </c>
      <c r="L226" s="2">
        <f>'Data ALL'!$T$11/'Data ALL'!$AC$11*100</f>
        <v>51.936382045224441</v>
      </c>
      <c r="M226" s="2">
        <f>'Data ALL'!$U$11/'Data ALL'!$AC$11*100</f>
        <v>0</v>
      </c>
      <c r="N226" s="2">
        <f>'Data ALL'!$V$11/'Data ALL'!$AC$11*100</f>
        <v>0</v>
      </c>
      <c r="O226" s="2">
        <f t="shared" si="3"/>
        <v>51.936382045224441</v>
      </c>
      <c r="P226" s="2">
        <f>O227-O226</f>
        <v>1.0521696054677889</v>
      </c>
      <c r="Q226" s="2">
        <v>1.0521696054677889</v>
      </c>
    </row>
    <row r="227" spans="1:17" x14ac:dyDescent="0.2">
      <c r="A227" s="3">
        <v>2</v>
      </c>
      <c r="B227" s="3">
        <v>3</v>
      </c>
      <c r="C227" s="3">
        <v>3</v>
      </c>
      <c r="E227" s="103" t="str">
        <f>'Data ALL'!$AZ$11</f>
        <v>13e</v>
      </c>
      <c r="F227" s="103" t="str">
        <f>'Data ALL'!$C$11</f>
        <v>Employers</v>
      </c>
      <c r="G227" s="103" t="str">
        <f>'Data ALL'!$AW$11</f>
        <v>Upper-middle income</v>
      </c>
      <c r="H227" s="103" t="s">
        <v>14</v>
      </c>
      <c r="I227" s="103" t="s">
        <v>54</v>
      </c>
      <c r="J227" s="103" t="str">
        <f>'Data ALL'!$B$11</f>
        <v>Abelina</v>
      </c>
      <c r="K227" s="103" t="s">
        <v>14</v>
      </c>
      <c r="L227" s="104">
        <f>'Data ALL'!$AI$11/'Data ALL'!$AR$11*100</f>
        <v>52.98855165069223</v>
      </c>
      <c r="M227" s="104">
        <f>'Data ALL'!$AJ$11/'Data ALL'!$AR$11*100</f>
        <v>0</v>
      </c>
      <c r="N227" s="104">
        <f>'Data ALL'!$AK$11/'Data ALL'!$AR$11*100</f>
        <v>0</v>
      </c>
      <c r="O227" s="104">
        <f t="shared" si="3"/>
        <v>52.98855165069223</v>
      </c>
      <c r="P227" s="104">
        <f>O227-O226</f>
        <v>1.0521696054677889</v>
      </c>
      <c r="Q227" s="104">
        <v>1.0521696054677889</v>
      </c>
    </row>
    <row r="228" spans="1:17" x14ac:dyDescent="0.2">
      <c r="A228" s="3">
        <v>1</v>
      </c>
      <c r="B228" s="3">
        <v>3</v>
      </c>
      <c r="C228" s="3">
        <v>3</v>
      </c>
      <c r="E228" s="3" t="str">
        <f>'Data ALL'!$AZ$59</f>
        <v>13e</v>
      </c>
      <c r="F228" s="3" t="str">
        <f>'Data ALL'!$C$59</f>
        <v>Employer</v>
      </c>
      <c r="G228" s="3" t="str">
        <f>'Data ALL'!$AW$59</f>
        <v>Upper-middle-income</v>
      </c>
      <c r="H228" s="3" t="s">
        <v>13</v>
      </c>
      <c r="I228" s="3" t="s">
        <v>54</v>
      </c>
      <c r="J228" s="3" t="str">
        <f>'Data ALL'!$B$59</f>
        <v>Cook Islands</v>
      </c>
      <c r="K228" s="3" t="s">
        <v>13</v>
      </c>
      <c r="L228" s="2">
        <f>'Data ALL'!$T$59/'Data ALL'!$AC$59*100</f>
        <v>67.685589519650662</v>
      </c>
      <c r="M228" s="2">
        <f>'Data ALL'!$U$59/'Data ALL'!$AC$59*100</f>
        <v>0</v>
      </c>
      <c r="N228" s="2">
        <f>'Data ALL'!$V$59/'Data ALL'!$AC$59*100</f>
        <v>0</v>
      </c>
      <c r="O228" s="2">
        <f t="shared" si="3"/>
        <v>67.685589519650662</v>
      </c>
      <c r="P228" s="2">
        <f>O229-O228</f>
        <v>6.6160864580029681</v>
      </c>
      <c r="Q228" s="2">
        <v>6.6160864580029681</v>
      </c>
    </row>
    <row r="229" spans="1:17" x14ac:dyDescent="0.2">
      <c r="A229" s="3">
        <v>2</v>
      </c>
      <c r="B229" s="3">
        <v>3</v>
      </c>
      <c r="C229" s="3">
        <v>3</v>
      </c>
      <c r="E229" s="103" t="str">
        <f>'Data ALL'!$AZ$59</f>
        <v>13e</v>
      </c>
      <c r="F229" s="103" t="str">
        <f>'Data ALL'!$C$59</f>
        <v>Employer</v>
      </c>
      <c r="G229" s="103" t="str">
        <f>'Data ALL'!$AW$59</f>
        <v>Upper-middle-income</v>
      </c>
      <c r="H229" s="103" t="s">
        <v>14</v>
      </c>
      <c r="I229" s="103" t="s">
        <v>54</v>
      </c>
      <c r="J229" s="103" t="str">
        <f>'Data ALL'!$B$59</f>
        <v>Cook Islands</v>
      </c>
      <c r="K229" s="103" t="s">
        <v>14</v>
      </c>
      <c r="L229" s="104">
        <f>'Data ALL'!$AI$59/'Data ALL'!$AR$59*100</f>
        <v>74.30167597765363</v>
      </c>
      <c r="M229" s="104">
        <f>'Data ALL'!$AJ$59/'Data ALL'!$AR$59*100</f>
        <v>0</v>
      </c>
      <c r="N229" s="104">
        <f>'Data ALL'!$AK$59/'Data ALL'!$AR$59*100</f>
        <v>0</v>
      </c>
      <c r="O229" s="104">
        <f t="shared" si="3"/>
        <v>74.30167597765363</v>
      </c>
      <c r="P229" s="104">
        <f>O229-O228</f>
        <v>6.6160864580029681</v>
      </c>
      <c r="Q229" s="104">
        <v>6.6160864580029681</v>
      </c>
    </row>
    <row r="230" spans="1:17" x14ac:dyDescent="0.2">
      <c r="A230" s="3">
        <v>1</v>
      </c>
      <c r="B230" s="3">
        <v>3</v>
      </c>
      <c r="C230" s="3">
        <v>3</v>
      </c>
      <c r="E230" s="3" t="str">
        <f>'Data ALL'!$AZ$71</f>
        <v>13e</v>
      </c>
      <c r="F230" s="3" t="str">
        <f>'Data ALL'!$C$71</f>
        <v>Employer</v>
      </c>
      <c r="G230" s="3" t="str">
        <f>'Data ALL'!$AW$71</f>
        <v>Upper-middle-income</v>
      </c>
      <c r="H230" s="3" t="s">
        <v>13</v>
      </c>
      <c r="I230" s="3" t="s">
        <v>54</v>
      </c>
      <c r="J230" s="3" t="str">
        <f>'Data ALL'!$B$71</f>
        <v>Fiji</v>
      </c>
      <c r="K230" s="3" t="s">
        <v>13</v>
      </c>
      <c r="L230" s="2">
        <f>'Data ALL'!$T$71/'Data ALL'!$AC$71*100</f>
        <v>4.7247329498767465</v>
      </c>
      <c r="M230" s="2">
        <f>'Data ALL'!$U$71/'Data ALL'!$AC$71*100</f>
        <v>0</v>
      </c>
      <c r="N230" s="2">
        <f>'Data ALL'!$V$71/'Data ALL'!$AC$71*100</f>
        <v>0</v>
      </c>
      <c r="O230" s="2">
        <f t="shared" si="3"/>
        <v>4.7247329498767465</v>
      </c>
      <c r="P230" s="2">
        <f>O231-O230</f>
        <v>-0.15040004009275698</v>
      </c>
      <c r="Q230" s="2">
        <v>-0.15040004009275698</v>
      </c>
    </row>
    <row r="231" spans="1:17" x14ac:dyDescent="0.2">
      <c r="A231" s="3">
        <v>2</v>
      </c>
      <c r="B231" s="3">
        <v>3</v>
      </c>
      <c r="C231" s="3">
        <v>3</v>
      </c>
      <c r="E231" s="103" t="str">
        <f>'Data ALL'!$AZ$71</f>
        <v>13e</v>
      </c>
      <c r="F231" s="103" t="str">
        <f>'Data ALL'!$C$71</f>
        <v>Employer</v>
      </c>
      <c r="G231" s="103" t="str">
        <f>'Data ALL'!$AW$71</f>
        <v>Upper-middle-income</v>
      </c>
      <c r="H231" s="103" t="s">
        <v>14</v>
      </c>
      <c r="I231" s="103" t="s">
        <v>54</v>
      </c>
      <c r="J231" s="103" t="str">
        <f>'Data ALL'!$B$71</f>
        <v>Fiji</v>
      </c>
      <c r="K231" s="103" t="s">
        <v>14</v>
      </c>
      <c r="L231" s="104">
        <f>'Data ALL'!$AI$71/'Data ALL'!$AR$71*100</f>
        <v>4.5743329097839895</v>
      </c>
      <c r="M231" s="104">
        <f>'Data ALL'!$AJ$71/'Data ALL'!$AR$71*100</f>
        <v>0</v>
      </c>
      <c r="N231" s="104">
        <f>'Data ALL'!$AK$71/'Data ALL'!$AR$71*100</f>
        <v>0</v>
      </c>
      <c r="O231" s="104">
        <f t="shared" si="3"/>
        <v>4.5743329097839895</v>
      </c>
      <c r="P231" s="104">
        <f>O231-O230</f>
        <v>-0.15040004009275698</v>
      </c>
      <c r="Q231" s="104">
        <v>-0.15040004009275698</v>
      </c>
    </row>
    <row r="232" spans="1:17" x14ac:dyDescent="0.2">
      <c r="A232" s="3">
        <v>1</v>
      </c>
      <c r="B232" s="3">
        <v>3</v>
      </c>
      <c r="C232" s="3">
        <v>3</v>
      </c>
      <c r="E232" s="3" t="str">
        <f>'Data ALL'!$AZ$113</f>
        <v>13e</v>
      </c>
      <c r="F232" s="3" t="str">
        <f>'Data ALL'!$C$113</f>
        <v>Employer</v>
      </c>
      <c r="G232" s="3" t="str">
        <f>'Data ALL'!$AW$113</f>
        <v>Upper-middle-income</v>
      </c>
      <c r="H232" s="3" t="s">
        <v>13</v>
      </c>
      <c r="I232" s="3" t="s">
        <v>54</v>
      </c>
      <c r="J232" s="3" t="str">
        <f>'Data ALL'!$B$113</f>
        <v>Maldives</v>
      </c>
      <c r="K232" s="3" t="s">
        <v>13</v>
      </c>
      <c r="L232" s="2">
        <f>'Data ALL'!$T$113/'Data ALL'!$AC$113*100</f>
        <v>87.288641336781382</v>
      </c>
      <c r="M232" s="2">
        <f>'Data ALL'!$U$113/'Data ALL'!$AC$113*100</f>
        <v>0</v>
      </c>
      <c r="N232" s="2">
        <f>'Data ALL'!$V$113/'Data ALL'!$AC$113*100</f>
        <v>12.711358663218618</v>
      </c>
      <c r="O232" s="2">
        <f t="shared" si="3"/>
        <v>100</v>
      </c>
      <c r="P232" s="2">
        <f>O233-O232</f>
        <v>0</v>
      </c>
      <c r="Q232" s="2">
        <v>0</v>
      </c>
    </row>
    <row r="233" spans="1:17" x14ac:dyDescent="0.2">
      <c r="A233" s="3">
        <v>2</v>
      </c>
      <c r="B233" s="3">
        <v>3</v>
      </c>
      <c r="C233" s="3">
        <v>3</v>
      </c>
      <c r="E233" s="103" t="str">
        <f>'Data ALL'!$AZ$113</f>
        <v>13e</v>
      </c>
      <c r="F233" s="103" t="str">
        <f>'Data ALL'!$C$113</f>
        <v>Employer</v>
      </c>
      <c r="G233" s="103" t="str">
        <f>'Data ALL'!$AW$113</f>
        <v>Upper-middle-income</v>
      </c>
      <c r="H233" s="103" t="s">
        <v>14</v>
      </c>
      <c r="I233" s="103" t="s">
        <v>54</v>
      </c>
      <c r="J233" s="103" t="str">
        <f>'Data ALL'!$B$113</f>
        <v>Maldives</v>
      </c>
      <c r="K233" s="103" t="s">
        <v>14</v>
      </c>
      <c r="L233" s="104">
        <f>'Data ALL'!$AI$113/'Data ALL'!$AR$113*100</f>
        <v>80.672268907563023</v>
      </c>
      <c r="M233" s="104">
        <f>'Data ALL'!$AJ$113/'Data ALL'!$AR$113*100</f>
        <v>0</v>
      </c>
      <c r="N233" s="104">
        <f>'Data ALL'!$AK$113/'Data ALL'!$AR$113*100</f>
        <v>19.327731092436977</v>
      </c>
      <c r="O233" s="104">
        <f t="shared" si="3"/>
        <v>100</v>
      </c>
      <c r="P233" s="104">
        <f>O233-O232</f>
        <v>0</v>
      </c>
      <c r="Q233" s="104">
        <v>0</v>
      </c>
    </row>
    <row r="234" spans="1:17" x14ac:dyDescent="0.2">
      <c r="A234" s="3">
        <v>1</v>
      </c>
      <c r="B234" s="3">
        <v>3</v>
      </c>
      <c r="C234" s="3">
        <v>3</v>
      </c>
      <c r="E234" s="3" t="str">
        <f>'Data ALL'!$AZ$125</f>
        <v>13e</v>
      </c>
      <c r="F234" s="3" t="str">
        <f>'Data ALL'!$C$125</f>
        <v>Employer</v>
      </c>
      <c r="G234" s="3" t="str">
        <f>'Data ALL'!$AW$125</f>
        <v>Upper-middle-income</v>
      </c>
      <c r="H234" s="3" t="s">
        <v>13</v>
      </c>
      <c r="I234" s="3" t="s">
        <v>54</v>
      </c>
      <c r="J234" s="3" t="str">
        <f>'Data ALL'!$B$125</f>
        <v>Marshall Islands</v>
      </c>
      <c r="K234" s="3" t="s">
        <v>13</v>
      </c>
      <c r="L234" s="2">
        <f>'Data ALL'!$T$125/'Data ALL'!$AC$125*100</f>
        <v>0</v>
      </c>
      <c r="M234" s="2">
        <f>'Data ALL'!$U$125/'Data ALL'!$AC$125*100</f>
        <v>0</v>
      </c>
      <c r="N234" s="2">
        <f>'Data ALL'!$V$125/'Data ALL'!$AC$125*100</f>
        <v>0</v>
      </c>
      <c r="O234" s="2">
        <f t="shared" si="3"/>
        <v>0</v>
      </c>
      <c r="P234" s="2">
        <f>O235-O234</f>
        <v>0</v>
      </c>
      <c r="Q234" s="2">
        <v>0</v>
      </c>
    </row>
    <row r="235" spans="1:17" x14ac:dyDescent="0.2">
      <c r="A235" s="3">
        <v>2</v>
      </c>
      <c r="B235" s="3">
        <v>3</v>
      </c>
      <c r="C235" s="3">
        <v>3</v>
      </c>
      <c r="E235" s="103" t="str">
        <f>'Data ALL'!$AZ$125</f>
        <v>13e</v>
      </c>
      <c r="F235" s="103" t="str">
        <f>'Data ALL'!$C$125</f>
        <v>Employer</v>
      </c>
      <c r="G235" s="103" t="str">
        <f>'Data ALL'!$AW$125</f>
        <v>Upper-middle-income</v>
      </c>
      <c r="H235" s="103" t="s">
        <v>14</v>
      </c>
      <c r="I235" s="103" t="s">
        <v>54</v>
      </c>
      <c r="J235" s="103" t="str">
        <f>'Data ALL'!$B$125</f>
        <v>Marshall Islands</v>
      </c>
      <c r="K235" s="103" t="s">
        <v>14</v>
      </c>
      <c r="L235" s="104">
        <f>'Data ALL'!$AI$125/'Data ALL'!$AR$125*100</f>
        <v>0</v>
      </c>
      <c r="M235" s="104">
        <f>'Data ALL'!$AJ$125/'Data ALL'!$AR$125*100</f>
        <v>0</v>
      </c>
      <c r="N235" s="104">
        <f>'Data ALL'!$AK$125/'Data ALL'!$AR$125*100</f>
        <v>0</v>
      </c>
      <c r="O235" s="104">
        <f t="shared" si="3"/>
        <v>0</v>
      </c>
      <c r="P235" s="104">
        <f>O235-O234</f>
        <v>0</v>
      </c>
      <c r="Q235" s="104">
        <v>0</v>
      </c>
    </row>
    <row r="236" spans="1:17" x14ac:dyDescent="0.2">
      <c r="A236" s="3">
        <v>1</v>
      </c>
      <c r="B236" s="3">
        <v>3</v>
      </c>
      <c r="C236" s="3">
        <v>3</v>
      </c>
      <c r="E236" s="3" t="str">
        <f>'Data ALL'!$AZ$197</f>
        <v>13e</v>
      </c>
      <c r="F236" s="3" t="str">
        <f>'Data ALL'!$C$197</f>
        <v>Employer</v>
      </c>
      <c r="G236" s="3" t="str">
        <f>'Data ALL'!$AW$197</f>
        <v>Upper-middle-income</v>
      </c>
      <c r="H236" s="3" t="s">
        <v>13</v>
      </c>
      <c r="I236" s="3" t="s">
        <v>54</v>
      </c>
      <c r="J236" s="3" t="str">
        <f>'Data ALL'!$B$197</f>
        <v>Thailand</v>
      </c>
      <c r="K236" s="3" t="s">
        <v>13</v>
      </c>
      <c r="L236" s="2">
        <f>'Data ALL'!$T$197/'Data ALL'!$AC$197*100</f>
        <v>32.409346141176556</v>
      </c>
      <c r="M236" s="2">
        <f>'Data ALL'!$U$197/'Data ALL'!$AC$197*100</f>
        <v>0</v>
      </c>
      <c r="N236" s="2">
        <f>'Data ALL'!$V$197/'Data ALL'!$AC$197*100</f>
        <v>0.34190428951682827</v>
      </c>
      <c r="O236" s="2">
        <f t="shared" si="3"/>
        <v>32.751250430693382</v>
      </c>
      <c r="P236" s="2">
        <f>O237-O236</f>
        <v>-0.27028298977559473</v>
      </c>
      <c r="Q236" s="2">
        <v>-0.27028298977559473</v>
      </c>
    </row>
    <row r="237" spans="1:17" x14ac:dyDescent="0.2">
      <c r="A237" s="3">
        <v>2</v>
      </c>
      <c r="B237" s="3">
        <v>3</v>
      </c>
      <c r="C237" s="3">
        <v>3</v>
      </c>
      <c r="E237" s="103" t="str">
        <f>'Data ALL'!$AZ$197</f>
        <v>13e</v>
      </c>
      <c r="F237" s="103" t="str">
        <f>'Data ALL'!$C$197</f>
        <v>Employer</v>
      </c>
      <c r="G237" s="103" t="str">
        <f>'Data ALL'!$AW$197</f>
        <v>Upper-middle-income</v>
      </c>
      <c r="H237" s="103" t="s">
        <v>14</v>
      </c>
      <c r="I237" s="103" t="s">
        <v>54</v>
      </c>
      <c r="J237" s="103" t="str">
        <f>'Data ALL'!$B$197</f>
        <v>Thailand</v>
      </c>
      <c r="K237" s="103" t="s">
        <v>14</v>
      </c>
      <c r="L237" s="104">
        <f>'Data ALL'!$AI$197/'Data ALL'!$AR$197*100</f>
        <v>32.262246074204818</v>
      </c>
      <c r="M237" s="104">
        <f>'Data ALL'!$AJ$197/'Data ALL'!$AR$197*100</f>
        <v>0</v>
      </c>
      <c r="N237" s="104">
        <f>'Data ALL'!$AK$197/'Data ALL'!$AR$197*100</f>
        <v>0.21872136671297254</v>
      </c>
      <c r="O237" s="104">
        <f t="shared" si="3"/>
        <v>32.480967440917787</v>
      </c>
      <c r="P237" s="104">
        <f>O237-O236</f>
        <v>-0.27028298977559473</v>
      </c>
      <c r="Q237" s="104">
        <v>-0.27028298977559473</v>
      </c>
    </row>
    <row r="238" spans="1:17" x14ac:dyDescent="0.2">
      <c r="A238" s="3">
        <v>1</v>
      </c>
      <c r="B238" s="3">
        <v>3</v>
      </c>
      <c r="C238" s="3">
        <v>3</v>
      </c>
      <c r="E238" s="3" t="str">
        <f>'Data ALL'!$AZ$215</f>
        <v>13e</v>
      </c>
      <c r="F238" s="3" t="str">
        <f>'Data ALL'!$C$215</f>
        <v>Employer</v>
      </c>
      <c r="G238" s="3" t="str">
        <f>'Data ALL'!$AW$215</f>
        <v>Upper-middle-income</v>
      </c>
      <c r="H238" s="3" t="s">
        <v>13</v>
      </c>
      <c r="I238" s="3" t="s">
        <v>54</v>
      </c>
      <c r="J238" s="3" t="str">
        <f>'Data ALL'!$B$215</f>
        <v>Tonga</v>
      </c>
      <c r="K238" s="3" t="s">
        <v>13</v>
      </c>
      <c r="L238" s="2">
        <f>'Data ALL'!$T$215/'Data ALL'!$AC$215*100</f>
        <v>74.910233393177734</v>
      </c>
      <c r="M238" s="2">
        <f>'Data ALL'!$U$215/'Data ALL'!$AC$215*100</f>
        <v>0</v>
      </c>
      <c r="N238" s="2">
        <f>'Data ALL'!$V$215/'Data ALL'!$AC$215*100</f>
        <v>13.285457809694792</v>
      </c>
      <c r="O238" s="2">
        <f t="shared" si="3"/>
        <v>88.195691202872524</v>
      </c>
      <c r="P238" s="2">
        <f>O239-O238</f>
        <v>-4.9886204958018112</v>
      </c>
      <c r="Q238" s="2">
        <v>6.2879561653533642</v>
      </c>
    </row>
    <row r="239" spans="1:17" x14ac:dyDescent="0.2">
      <c r="A239" s="3">
        <v>2</v>
      </c>
      <c r="B239" s="3">
        <v>3</v>
      </c>
      <c r="C239" s="3">
        <v>3</v>
      </c>
      <c r="E239" s="103" t="str">
        <f>'Data ALL'!$AZ$215</f>
        <v>13e</v>
      </c>
      <c r="F239" s="103" t="str">
        <f>'Data ALL'!$C$215</f>
        <v>Employer</v>
      </c>
      <c r="G239" s="103" t="str">
        <f>'Data ALL'!$AW$215</f>
        <v>Upper-middle-income</v>
      </c>
      <c r="H239" s="103" t="s">
        <v>14</v>
      </c>
      <c r="I239" s="103" t="s">
        <v>54</v>
      </c>
      <c r="J239" s="103" t="str">
        <f>'Data ALL'!$B$215</f>
        <v>Tonga</v>
      </c>
      <c r="K239" s="103" t="s">
        <v>14</v>
      </c>
      <c r="L239" s="104">
        <f>'Data ALL'!$AI$215/'Data ALL'!$AR$215*100</f>
        <v>42.550505050505052</v>
      </c>
      <c r="M239" s="104">
        <f>'Data ALL'!$AJ$215/'Data ALL'!$AR$215*100</f>
        <v>0</v>
      </c>
      <c r="N239" s="104">
        <f>'Data ALL'!$AK$215/'Data ALL'!$AR$215*100</f>
        <v>40.656565656565661</v>
      </c>
      <c r="O239" s="104">
        <f t="shared" si="3"/>
        <v>83.207070707070713</v>
      </c>
      <c r="P239" s="104">
        <f>O239-O238</f>
        <v>-4.9886204958018112</v>
      </c>
      <c r="Q239" s="104">
        <v>6.2879561653533642</v>
      </c>
    </row>
    <row r="240" spans="1:17" x14ac:dyDescent="0.2">
      <c r="A240" s="3">
        <v>1</v>
      </c>
      <c r="B240" s="3">
        <v>3</v>
      </c>
      <c r="C240" s="3">
        <v>3</v>
      </c>
      <c r="E240" s="3" t="str">
        <f>'Data ALL'!$AZ$227</f>
        <v>13e</v>
      </c>
      <c r="F240" s="3" t="str">
        <f>'Data ALL'!$C$227</f>
        <v>Employer</v>
      </c>
      <c r="G240" s="3" t="str">
        <f>'Data ALL'!$AW$227</f>
        <v>Upper-middle-income</v>
      </c>
      <c r="H240" s="3" t="s">
        <v>13</v>
      </c>
      <c r="I240" s="3" t="s">
        <v>54</v>
      </c>
      <c r="J240" s="3" t="str">
        <f>'Data ALL'!$B$227</f>
        <v>Tuvalu</v>
      </c>
      <c r="K240" s="3" t="s">
        <v>13</v>
      </c>
      <c r="L240" s="2">
        <f>'Data ALL'!$T$227/'Data ALL'!$AC$227*100</f>
        <v>15.789473684210526</v>
      </c>
      <c r="M240" s="2">
        <f>'Data ALL'!$U$227/'Data ALL'!$AC$227*100</f>
        <v>0</v>
      </c>
      <c r="N240" s="2">
        <f>'Data ALL'!$V$227/'Data ALL'!$AC$227*100</f>
        <v>0</v>
      </c>
      <c r="O240" s="2">
        <f t="shared" si="3"/>
        <v>15.789473684210526</v>
      </c>
      <c r="P240" s="2">
        <f>O241-O240</f>
        <v>2.3923444976076578</v>
      </c>
      <c r="Q240" s="2">
        <v>2.3923444976076578</v>
      </c>
    </row>
    <row r="241" spans="1:17" x14ac:dyDescent="0.2">
      <c r="A241" s="3">
        <v>2</v>
      </c>
      <c r="B241" s="3">
        <v>3</v>
      </c>
      <c r="C241" s="3">
        <v>3</v>
      </c>
      <c r="E241" s="103" t="str">
        <f>'Data ALL'!$AZ$227</f>
        <v>13e</v>
      </c>
      <c r="F241" s="103" t="str">
        <f>'Data ALL'!$C$227</f>
        <v>Employer</v>
      </c>
      <c r="G241" s="103" t="str">
        <f>'Data ALL'!$AW$227</f>
        <v>Upper-middle-income</v>
      </c>
      <c r="H241" s="103" t="s">
        <v>14</v>
      </c>
      <c r="I241" s="103" t="s">
        <v>54</v>
      </c>
      <c r="J241" s="103" t="str">
        <f>'Data ALL'!$B$227</f>
        <v>Tuvalu</v>
      </c>
      <c r="K241" s="103" t="s">
        <v>14</v>
      </c>
      <c r="L241" s="104">
        <f>'Data ALL'!$AI$227/'Data ALL'!$AR$227*100</f>
        <v>18.181818181818183</v>
      </c>
      <c r="M241" s="104">
        <f>'Data ALL'!$AJ$227/'Data ALL'!$AR$227*100</f>
        <v>0</v>
      </c>
      <c r="N241" s="104">
        <f>'Data ALL'!$AK$227/'Data ALL'!$AR$227*100</f>
        <v>0</v>
      </c>
      <c r="O241" s="104">
        <f t="shared" si="3"/>
        <v>18.181818181818183</v>
      </c>
      <c r="P241" s="104">
        <f>O241-O240</f>
        <v>2.3923444976076578</v>
      </c>
      <c r="Q241" s="104">
        <v>2.3923444976076578</v>
      </c>
    </row>
    <row r="242" spans="1:17" x14ac:dyDescent="0.2">
      <c r="A242" s="3">
        <v>1</v>
      </c>
      <c r="B242" s="3">
        <v>3</v>
      </c>
      <c r="C242" s="3">
        <v>4</v>
      </c>
      <c r="E242" s="3" t="str">
        <f>'Data ALL'!$AZ$35</f>
        <v>13e</v>
      </c>
      <c r="F242" s="3" t="str">
        <f>'Data ALL'!$C$35</f>
        <v>Employer</v>
      </c>
      <c r="G242" s="3" t="str">
        <f>'Data ALL'!$AW$35</f>
        <v>High-income</v>
      </c>
      <c r="H242" s="3" t="s">
        <v>13</v>
      </c>
      <c r="I242" s="3" t="s">
        <v>54</v>
      </c>
      <c r="J242" s="3" t="str">
        <f>'Data ALL'!$B$35</f>
        <v xml:space="preserve"> Brunei Darussalam</v>
      </c>
      <c r="K242" s="3" t="s">
        <v>13</v>
      </c>
      <c r="L242" s="2">
        <f>'Data ALL'!$T$35/'Data ALL'!$AC$35*100</f>
        <v>3.2614555256064688</v>
      </c>
      <c r="M242" s="2">
        <f>'Data ALL'!$U$35/'Data ALL'!$AC$35*100</f>
        <v>0</v>
      </c>
      <c r="N242" s="2">
        <f>'Data ALL'!$V$35/'Data ALL'!$AC$35*100</f>
        <v>0</v>
      </c>
      <c r="O242" s="2">
        <f t="shared" si="3"/>
        <v>3.2614555256064688</v>
      </c>
      <c r="P242" s="2">
        <f>O243-O242</f>
        <v>16.311194047043106</v>
      </c>
      <c r="Q242" s="2">
        <v>3.0606634529938299</v>
      </c>
    </row>
    <row r="243" spans="1:17" x14ac:dyDescent="0.2">
      <c r="A243" s="3">
        <v>2</v>
      </c>
      <c r="B243" s="3">
        <v>3</v>
      </c>
      <c r="C243" s="3">
        <v>4</v>
      </c>
      <c r="E243" s="103" t="str">
        <f>'Data ALL'!$AZ$35</f>
        <v>13e</v>
      </c>
      <c r="F243" s="103" t="str">
        <f>'Data ALL'!$C$35</f>
        <v>Employer</v>
      </c>
      <c r="G243" s="103" t="str">
        <f>'Data ALL'!$AW$35</f>
        <v>High-income</v>
      </c>
      <c r="H243" s="103" t="s">
        <v>14</v>
      </c>
      <c r="I243" s="103" t="s">
        <v>54</v>
      </c>
      <c r="J243" s="103" t="str">
        <f>'Data ALL'!$B$35</f>
        <v xml:space="preserve"> Brunei Darussalam</v>
      </c>
      <c r="K243" s="103" t="s">
        <v>14</v>
      </c>
      <c r="L243" s="104">
        <f>'Data ALL'!$AI$35/'Data ALL'!$AR$35*100</f>
        <v>19.572649572649574</v>
      </c>
      <c r="M243" s="104">
        <f>'Data ALL'!$AJ$35/'Data ALL'!$AR$35*100</f>
        <v>0</v>
      </c>
      <c r="N243" s="104">
        <f>'Data ALL'!$AK$35/'Data ALL'!$AR$35*100</f>
        <v>0</v>
      </c>
      <c r="O243" s="104">
        <f t="shared" si="3"/>
        <v>19.572649572649574</v>
      </c>
      <c r="P243" s="104">
        <f>O243-O242</f>
        <v>16.311194047043106</v>
      </c>
      <c r="Q243" s="104">
        <v>3.0606634529938299</v>
      </c>
    </row>
    <row r="244" spans="1:17" x14ac:dyDescent="0.2">
      <c r="A244" s="3">
        <v>1</v>
      </c>
      <c r="B244" s="3">
        <v>3</v>
      </c>
      <c r="C244" s="3">
        <v>4</v>
      </c>
      <c r="E244" s="3" t="str">
        <f>'Data ALL'!$AZ$281</f>
        <v>13e</v>
      </c>
      <c r="F244" s="3" t="str">
        <f>'Data ALL'!$C$281</f>
        <v>Employer</v>
      </c>
      <c r="G244" s="3" t="str">
        <f>'Data ALL'!$AW$281</f>
        <v>High-income</v>
      </c>
      <c r="H244" s="3" t="s">
        <v>13</v>
      </c>
      <c r="I244" s="3" t="s">
        <v>54</v>
      </c>
      <c r="J244" s="3" t="str">
        <f>'Data ALL'!$B$281</f>
        <v>Australia</v>
      </c>
      <c r="K244" s="3" t="s">
        <v>13</v>
      </c>
      <c r="L244" s="2">
        <f>'Data ALL'!$T$281/'Data ALL'!$AC$281*100</f>
        <v>8.7638404172458166</v>
      </c>
      <c r="M244" s="2">
        <f>'Data ALL'!$U$281/'Data ALL'!$AC$281*100</f>
        <v>0</v>
      </c>
      <c r="N244" s="2">
        <f>'Data ALL'!$V$281/'Data ALL'!$AC$281*100</f>
        <v>0</v>
      </c>
      <c r="O244" s="2">
        <f t="shared" si="3"/>
        <v>8.7638404172458166</v>
      </c>
      <c r="P244" s="2">
        <f>O245-O244</f>
        <v>2.7002312674333027</v>
      </c>
      <c r="Q244" s="2">
        <v>2.7002312674333027</v>
      </c>
    </row>
    <row r="245" spans="1:17" x14ac:dyDescent="0.2">
      <c r="A245" s="3">
        <v>2</v>
      </c>
      <c r="B245" s="3">
        <v>3</v>
      </c>
      <c r="C245" s="3">
        <v>4</v>
      </c>
      <c r="E245" s="103" t="str">
        <f>'Data ALL'!$AZ$281</f>
        <v>13e</v>
      </c>
      <c r="F245" s="103" t="str">
        <f>'Data ALL'!$C$281</f>
        <v>Employer</v>
      </c>
      <c r="G245" s="103" t="str">
        <f>'Data ALL'!$AW$281</f>
        <v>High-income</v>
      </c>
      <c r="H245" s="103" t="s">
        <v>14</v>
      </c>
      <c r="I245" s="103" t="s">
        <v>54</v>
      </c>
      <c r="J245" s="103" t="str">
        <f>'Data ALL'!$B$281</f>
        <v>Australia</v>
      </c>
      <c r="K245" s="103" t="s">
        <v>14</v>
      </c>
      <c r="L245" s="104">
        <f>'Data ALL'!$AI$281/'Data ALL'!$AR$281*100</f>
        <v>11.070493755612306</v>
      </c>
      <c r="M245" s="104">
        <f>'Data ALL'!$AJ$281/'Data ALL'!$AR$281*100</f>
        <v>0</v>
      </c>
      <c r="N245" s="104">
        <f>'Data ALL'!$AK$281/'Data ALL'!$AR$281*100</f>
        <v>0.39357792906681272</v>
      </c>
      <c r="O245" s="104">
        <f t="shared" si="3"/>
        <v>11.464071684679119</v>
      </c>
      <c r="P245" s="104">
        <f>O245-O244</f>
        <v>2.7002312674333027</v>
      </c>
      <c r="Q245" s="104">
        <v>2.7002312674333027</v>
      </c>
    </row>
    <row r="246" spans="1:17" x14ac:dyDescent="0.2">
      <c r="A246" s="3">
        <v>1</v>
      </c>
      <c r="B246" s="3">
        <v>3</v>
      </c>
      <c r="C246" s="3">
        <v>4</v>
      </c>
      <c r="E246" s="3" t="str">
        <f>'Data ALL'!$AZ$287</f>
        <v>13e</v>
      </c>
      <c r="F246" s="3" t="str">
        <f>'Data ALL'!$C$287</f>
        <v>Employer</v>
      </c>
      <c r="G246" s="3" t="str">
        <f>'Data ALL'!$AW$287</f>
        <v>High-income</v>
      </c>
      <c r="H246" s="3" t="s">
        <v>13</v>
      </c>
      <c r="I246" s="3" t="s">
        <v>54</v>
      </c>
      <c r="J246" s="3" t="str">
        <f>'Data ALL'!$B$287</f>
        <v>Korea Republic</v>
      </c>
      <c r="K246" s="3" t="s">
        <v>13</v>
      </c>
      <c r="L246" s="2">
        <f>'Data ALL'!$T$287/'Data ALL'!$AC$287*100</f>
        <v>5.6196571416728052</v>
      </c>
      <c r="M246" s="2">
        <f>'Data ALL'!$U$287/'Data ALL'!$AC$287*100</f>
        <v>0</v>
      </c>
      <c r="N246" s="2">
        <f>'Data ALL'!$V$287/'Data ALL'!$AC$287*100</f>
        <v>0</v>
      </c>
      <c r="O246" s="2">
        <f t="shared" si="3"/>
        <v>5.6196571416728052</v>
      </c>
      <c r="P246" s="2">
        <f>O247-O246</f>
        <v>6.0671403090567715</v>
      </c>
      <c r="Q246" s="2">
        <v>6.0671403090567715</v>
      </c>
    </row>
    <row r="247" spans="1:17" x14ac:dyDescent="0.2">
      <c r="A247" s="3">
        <v>2</v>
      </c>
      <c r="B247" s="3">
        <v>3</v>
      </c>
      <c r="C247" s="3">
        <v>4</v>
      </c>
      <c r="E247" s="103" t="str">
        <f>'Data ALL'!$AZ$287</f>
        <v>13e</v>
      </c>
      <c r="F247" s="103" t="str">
        <f>'Data ALL'!$C$287</f>
        <v>Employer</v>
      </c>
      <c r="G247" s="103" t="str">
        <f>'Data ALL'!$AW$287</f>
        <v>High-income</v>
      </c>
      <c r="H247" s="103" t="s">
        <v>14</v>
      </c>
      <c r="I247" s="103" t="s">
        <v>54</v>
      </c>
      <c r="J247" s="103" t="str">
        <f>'Data ALL'!$B$287</f>
        <v>Korea Republic</v>
      </c>
      <c r="K247" s="103" t="s">
        <v>14</v>
      </c>
      <c r="L247" s="104">
        <f>'Data ALL'!$AI$287/'Data ALL'!$AR$287*100</f>
        <v>11.686797450729577</v>
      </c>
      <c r="M247" s="104">
        <f>'Data ALL'!$AJ$287/'Data ALL'!$AR$287*100</f>
        <v>0</v>
      </c>
      <c r="N247" s="104">
        <f>'Data ALL'!$AK$287/'Data ALL'!$AR$287*100</f>
        <v>0</v>
      </c>
      <c r="O247" s="104">
        <f t="shared" si="3"/>
        <v>11.686797450729577</v>
      </c>
      <c r="P247" s="104">
        <f>O247-O246</f>
        <v>6.0671403090567715</v>
      </c>
      <c r="Q247" s="104">
        <v>6.0671403090567715</v>
      </c>
    </row>
    <row r="248" spans="1:17" x14ac:dyDescent="0.2">
      <c r="A248" s="3">
        <v>1</v>
      </c>
      <c r="B248" s="3">
        <v>3</v>
      </c>
      <c r="C248" s="3">
        <v>4</v>
      </c>
      <c r="E248" s="3" t="str">
        <f>'Data ALL'!$AZ$173</f>
        <v>13e</v>
      </c>
      <c r="F248" s="3" t="str">
        <f>'Data ALL'!$C$173</f>
        <v>Employer</v>
      </c>
      <c r="G248" s="3" t="str">
        <f>'Data ALL'!$AW$173</f>
        <v>High-income</v>
      </c>
      <c r="H248" s="3" t="s">
        <v>13</v>
      </c>
      <c r="I248" s="3" t="s">
        <v>54</v>
      </c>
      <c r="J248" s="3" t="str">
        <f>'Data ALL'!$B$173</f>
        <v>Nauru</v>
      </c>
      <c r="K248" s="3" t="s">
        <v>13</v>
      </c>
      <c r="L248" s="2">
        <f>'Data ALL'!$T$173/'Data ALL'!$AC$173*100</f>
        <v>14.942528735632186</v>
      </c>
      <c r="M248" s="2">
        <f>'Data ALL'!$U$173/'Data ALL'!$AC$173*100</f>
        <v>0</v>
      </c>
      <c r="N248" s="2">
        <f>'Data ALL'!$V$173/'Data ALL'!$AC$173*100</f>
        <v>1.1494252873563218</v>
      </c>
      <c r="O248" s="2">
        <f t="shared" si="3"/>
        <v>16.091954022988507</v>
      </c>
      <c r="P248" s="2">
        <f>O249-O248</f>
        <v>-0.18286311389759824</v>
      </c>
      <c r="Q248" s="2">
        <v>-0.18286311389759824</v>
      </c>
    </row>
    <row r="249" spans="1:17" x14ac:dyDescent="0.2">
      <c r="A249" s="3">
        <v>2</v>
      </c>
      <c r="B249" s="3">
        <v>3</v>
      </c>
      <c r="C249" s="3">
        <v>4</v>
      </c>
      <c r="E249" s="103" t="str">
        <f>'Data ALL'!$AZ$173</f>
        <v>13e</v>
      </c>
      <c r="F249" s="103" t="str">
        <f>'Data ALL'!$C$173</f>
        <v>Employer</v>
      </c>
      <c r="G249" s="103" t="str">
        <f>'Data ALL'!$AW$173</f>
        <v>High-income</v>
      </c>
      <c r="H249" s="103" t="s">
        <v>14</v>
      </c>
      <c r="I249" s="103" t="s">
        <v>54</v>
      </c>
      <c r="J249" s="103" t="str">
        <f>'Data ALL'!$B$173</f>
        <v>Nauru</v>
      </c>
      <c r="K249" s="103" t="s">
        <v>14</v>
      </c>
      <c r="L249" s="104">
        <f>'Data ALL'!$AI$173/'Data ALL'!$AR$173*100</f>
        <v>15.909090909090908</v>
      </c>
      <c r="M249" s="104">
        <f>'Data ALL'!$AJ$173/'Data ALL'!$AR$173*100</f>
        <v>0</v>
      </c>
      <c r="N249" s="104">
        <f>'Data ALL'!$AK$173/'Data ALL'!$AR$173*100</f>
        <v>0</v>
      </c>
      <c r="O249" s="104">
        <f t="shared" si="3"/>
        <v>15.909090909090908</v>
      </c>
      <c r="P249" s="104">
        <f>O249-O248</f>
        <v>-0.18286311389759824</v>
      </c>
      <c r="Q249" s="104">
        <v>-0.18286311389759824</v>
      </c>
    </row>
    <row r="250" spans="1:17" x14ac:dyDescent="0.2">
      <c r="A250" s="3">
        <v>1</v>
      </c>
      <c r="B250" s="3">
        <v>3</v>
      </c>
      <c r="C250" s="3">
        <v>1</v>
      </c>
      <c r="E250" s="3" t="str">
        <f>'Data ALL'!$AZ$23</f>
        <v>19e</v>
      </c>
      <c r="F250" s="3" t="str">
        <f>'Data ALL'!$C$23</f>
        <v>Employer</v>
      </c>
      <c r="G250" s="3" t="str">
        <f>'Data ALL'!$AW$23</f>
        <v>Low-income</v>
      </c>
      <c r="H250" s="3" t="s">
        <v>13</v>
      </c>
      <c r="I250" s="3" t="s">
        <v>54</v>
      </c>
      <c r="J250" s="3" t="str">
        <f>'Data ALL'!$B$23</f>
        <v>Afghanistan</v>
      </c>
      <c r="K250" s="3" t="s">
        <v>13</v>
      </c>
      <c r="L250" s="2">
        <f>'Data ALL'!$T$23/'Data ALL'!$AC$23*100</f>
        <v>56.577273225841829</v>
      </c>
      <c r="M250" s="2">
        <f>'Data ALL'!$U$23/'Data ALL'!$AC$23*100</f>
        <v>0</v>
      </c>
      <c r="N250" s="2">
        <f>'Data ALL'!$V$23/'Data ALL'!$AC$23*100</f>
        <v>1.7374136229022705</v>
      </c>
      <c r="O250" s="2">
        <f t="shared" si="3"/>
        <v>58.314686848744103</v>
      </c>
      <c r="P250" s="2">
        <f>O251-O250</f>
        <v>0.99403271135015814</v>
      </c>
      <c r="Q250" s="2">
        <v>0.99403271135015814</v>
      </c>
    </row>
    <row r="251" spans="1:17" x14ac:dyDescent="0.2">
      <c r="A251" s="3">
        <v>2</v>
      </c>
      <c r="B251" s="3">
        <v>3</v>
      </c>
      <c r="C251" s="3">
        <v>1</v>
      </c>
      <c r="E251" s="103" t="str">
        <f>'Data ALL'!$AZ$23</f>
        <v>19e</v>
      </c>
      <c r="F251" s="103" t="str">
        <f>'Data ALL'!$C$23</f>
        <v>Employer</v>
      </c>
      <c r="G251" s="103" t="str">
        <f>'Data ALL'!$AW$23</f>
        <v>Low-income</v>
      </c>
      <c r="H251" s="103" t="s">
        <v>14</v>
      </c>
      <c r="I251" s="103" t="s">
        <v>54</v>
      </c>
      <c r="J251" s="103" t="str">
        <f>'Data ALL'!$B$23</f>
        <v>Afghanistan</v>
      </c>
      <c r="K251" s="103" t="s">
        <v>14</v>
      </c>
      <c r="L251" s="104">
        <f>'Data ALL'!$AI$23/'Data ALL'!$AR$23*100</f>
        <v>41.123330714846816</v>
      </c>
      <c r="M251" s="104">
        <f>'Data ALL'!$AJ$23/'Data ALL'!$AR$23*100</f>
        <v>0</v>
      </c>
      <c r="N251" s="104">
        <f>'Data ALL'!$AK$23/'Data ALL'!$AR$23*100</f>
        <v>18.185388845247445</v>
      </c>
      <c r="O251" s="104">
        <f t="shared" si="3"/>
        <v>59.308719560094261</v>
      </c>
      <c r="P251" s="104">
        <f>O251-O250</f>
        <v>0.99403271135015814</v>
      </c>
      <c r="Q251" s="104">
        <v>0.99403271135015814</v>
      </c>
    </row>
    <row r="252" spans="1:17" x14ac:dyDescent="0.2">
      <c r="A252" s="3">
        <v>1</v>
      </c>
      <c r="B252" s="3">
        <v>3</v>
      </c>
      <c r="C252" s="3">
        <v>2</v>
      </c>
      <c r="E252" s="3" t="str">
        <f>'Data ALL'!$AZ$53</f>
        <v>19e</v>
      </c>
      <c r="F252" s="3" t="str">
        <f>'Data ALL'!$C$53</f>
        <v>Employer</v>
      </c>
      <c r="G252" s="3" t="str">
        <f>'Data ALL'!$AW$53</f>
        <v>Lower-middle-income</v>
      </c>
      <c r="H252" s="3" t="s">
        <v>13</v>
      </c>
      <c r="I252" s="3" t="s">
        <v>54</v>
      </c>
      <c r="J252" s="3" t="str">
        <f>'Data ALL'!$B$53</f>
        <v xml:space="preserve"> Cambodia</v>
      </c>
      <c r="K252" s="3" t="s">
        <v>13</v>
      </c>
      <c r="L252" s="2">
        <f>'Data ALL'!$T$53/'Data ALL'!$AC$53*100</f>
        <v>84.126602948945774</v>
      </c>
      <c r="M252" s="2">
        <f>'Data ALL'!$U$53/'Data ALL'!$AC$53*100</f>
        <v>0</v>
      </c>
      <c r="N252" s="2">
        <f>'Data ALL'!$V$53/'Data ALL'!$AC$53*100</f>
        <v>0.75464675087651889</v>
      </c>
      <c r="O252" s="2">
        <f t="shared" si="3"/>
        <v>84.881249699822291</v>
      </c>
      <c r="P252" s="2">
        <f>O253-O252</f>
        <v>1.1306435322700708</v>
      </c>
      <c r="Q252" s="2">
        <v>1.1306435322700708</v>
      </c>
    </row>
    <row r="253" spans="1:17" x14ac:dyDescent="0.2">
      <c r="A253" s="3">
        <v>2</v>
      </c>
      <c r="B253" s="3">
        <v>3</v>
      </c>
      <c r="C253" s="3">
        <v>2</v>
      </c>
      <c r="E253" s="103" t="str">
        <f>'Data ALL'!$AZ$53</f>
        <v>19e</v>
      </c>
      <c r="F253" s="103" t="str">
        <f>'Data ALL'!$C$53</f>
        <v>Employer</v>
      </c>
      <c r="G253" s="103" t="str">
        <f>'Data ALL'!$AW$53</f>
        <v>Lower-middle-income</v>
      </c>
      <c r="H253" s="103" t="s">
        <v>14</v>
      </c>
      <c r="I253" s="103" t="s">
        <v>54</v>
      </c>
      <c r="J253" s="103" t="str">
        <f>'Data ALL'!$B$53</f>
        <v xml:space="preserve"> Cambodia</v>
      </c>
      <c r="K253" s="103" t="s">
        <v>14</v>
      </c>
      <c r="L253" s="104">
        <f>'Data ALL'!$AI$53/'Data ALL'!$AR$53*100</f>
        <v>84.477782512687412</v>
      </c>
      <c r="M253" s="104">
        <f>'Data ALL'!$AJ$53/'Data ALL'!$AR$53*100</f>
        <v>0</v>
      </c>
      <c r="N253" s="104">
        <f>'Data ALL'!$AK$53/'Data ALL'!$AR$53*100</f>
        <v>1.534110719404951</v>
      </c>
      <c r="O253" s="104">
        <f t="shared" si="3"/>
        <v>86.011893232092362</v>
      </c>
      <c r="P253" s="104">
        <f>O253-O252</f>
        <v>1.1306435322700708</v>
      </c>
      <c r="Q253" s="104">
        <v>1.1306435322700708</v>
      </c>
    </row>
    <row r="254" spans="1:17" x14ac:dyDescent="0.2">
      <c r="A254" s="3">
        <v>1</v>
      </c>
      <c r="B254" s="3">
        <v>3</v>
      </c>
      <c r="C254" s="3">
        <v>2</v>
      </c>
      <c r="E254" s="3" t="str">
        <f>'Data ALL'!$AZ$95</f>
        <v>19e</v>
      </c>
      <c r="F254" s="3" t="str">
        <f>'Data ALL'!$C$95</f>
        <v>Employer</v>
      </c>
      <c r="G254" s="3" t="str">
        <f>'Data ALL'!$AW$95</f>
        <v>Lower-middle-income</v>
      </c>
      <c r="H254" s="3" t="s">
        <v>13</v>
      </c>
      <c r="I254" s="3" t="s">
        <v>54</v>
      </c>
      <c r="J254" s="3" t="str">
        <f>'Data ALL'!$B$95</f>
        <v>Kiribati</v>
      </c>
      <c r="K254" s="3" t="s">
        <v>13</v>
      </c>
      <c r="L254" s="2">
        <f>'Data ALL'!$T$95/'Data ALL'!$AC$95*100</f>
        <v>9.5238095238095237</v>
      </c>
      <c r="M254" s="2">
        <f>'Data ALL'!$U$95/'Data ALL'!$AC$95*100</f>
        <v>0</v>
      </c>
      <c r="N254" s="2">
        <f>'Data ALL'!$V$95/'Data ALL'!$AC$95*100</f>
        <v>25.714285714285712</v>
      </c>
      <c r="O254" s="2">
        <f t="shared" si="3"/>
        <v>35.238095238095234</v>
      </c>
      <c r="P254" s="2">
        <f>O255-O254</f>
        <v>20.112458267439827</v>
      </c>
      <c r="Q254" s="2">
        <v>20.112458267439827</v>
      </c>
    </row>
    <row r="255" spans="1:17" x14ac:dyDescent="0.2">
      <c r="A255" s="3">
        <v>2</v>
      </c>
      <c r="B255" s="3">
        <v>3</v>
      </c>
      <c r="C255" s="3">
        <v>2</v>
      </c>
      <c r="E255" s="103" t="str">
        <f>'Data ALL'!$AZ$95</f>
        <v>19e</v>
      </c>
      <c r="F255" s="103" t="str">
        <f>'Data ALL'!$C$95</f>
        <v>Employer</v>
      </c>
      <c r="G255" s="103" t="str">
        <f>'Data ALL'!$AW$95</f>
        <v>Lower-middle-income</v>
      </c>
      <c r="H255" s="103" t="s">
        <v>14</v>
      </c>
      <c r="I255" s="103" t="s">
        <v>54</v>
      </c>
      <c r="J255" s="103" t="str">
        <f>'Data ALL'!$B$95</f>
        <v>Kiribati</v>
      </c>
      <c r="K255" s="103" t="s">
        <v>14</v>
      </c>
      <c r="L255" s="104">
        <f>'Data ALL'!$AI$95/'Data ALL'!$AR$95*100</f>
        <v>30.627306273062732</v>
      </c>
      <c r="M255" s="104">
        <f>'Data ALL'!$AJ$95/'Data ALL'!$AR$95*100</f>
        <v>0</v>
      </c>
      <c r="N255" s="104">
        <f>'Data ALL'!$AK$95/'Data ALL'!$AR$95*100</f>
        <v>24.723247232472325</v>
      </c>
      <c r="O255" s="104">
        <f t="shared" si="3"/>
        <v>55.350553505535061</v>
      </c>
      <c r="P255" s="104">
        <f>O255-O254</f>
        <v>20.112458267439827</v>
      </c>
      <c r="Q255" s="104">
        <v>20.112458267439827</v>
      </c>
    </row>
    <row r="256" spans="1:17" x14ac:dyDescent="0.2">
      <c r="A256" s="3">
        <v>1</v>
      </c>
      <c r="B256" s="3">
        <v>3</v>
      </c>
      <c r="C256" s="3">
        <v>2</v>
      </c>
      <c r="E256" s="3" t="str">
        <f>'Data ALL'!$AZ$107</f>
        <v>19e</v>
      </c>
      <c r="F256" s="3" t="str">
        <f>'Data ALL'!$C$107</f>
        <v>Employer</v>
      </c>
      <c r="G256" s="3" t="str">
        <f>'Data ALL'!$AW$107</f>
        <v>Lower-middle-income</v>
      </c>
      <c r="H256" s="3" t="s">
        <v>13</v>
      </c>
      <c r="I256" s="3" t="s">
        <v>54</v>
      </c>
      <c r="J256" s="3" t="str">
        <f>'Data ALL'!$B$107</f>
        <v>Lao PDR</v>
      </c>
      <c r="K256" s="3" t="s">
        <v>13</v>
      </c>
      <c r="L256" s="2">
        <f>'Data ALL'!$T$107/'Data ALL'!$AC$107*100</f>
        <v>33.367939219479972</v>
      </c>
      <c r="M256" s="2">
        <f>'Data ALL'!$U$107/'Data ALL'!$AC$107*100</f>
        <v>0</v>
      </c>
      <c r="N256" s="2">
        <f>'Data ALL'!$V$107/'Data ALL'!$AC$107*100</f>
        <v>27.06809494596763</v>
      </c>
      <c r="O256" s="2">
        <f t="shared" si="3"/>
        <v>60.436034165447602</v>
      </c>
      <c r="P256" s="2">
        <f>O257-O256</f>
        <v>19.565849783308998</v>
      </c>
      <c r="Q256" s="2">
        <v>19.565849783308998</v>
      </c>
    </row>
    <row r="257" spans="1:17" x14ac:dyDescent="0.2">
      <c r="A257" s="3">
        <v>2</v>
      </c>
      <c r="B257" s="3">
        <v>3</v>
      </c>
      <c r="C257" s="3">
        <v>2</v>
      </c>
      <c r="E257" s="103" t="str">
        <f>'Data ALL'!$AZ$107</f>
        <v>19e</v>
      </c>
      <c r="F257" s="103" t="str">
        <f>'Data ALL'!$C$107</f>
        <v>Employer</v>
      </c>
      <c r="G257" s="103" t="str">
        <f>'Data ALL'!$AW$107</f>
        <v>Lower-middle-income</v>
      </c>
      <c r="H257" s="103" t="s">
        <v>14</v>
      </c>
      <c r="I257" s="103" t="s">
        <v>54</v>
      </c>
      <c r="J257" s="103" t="str">
        <f>'Data ALL'!$B$107</f>
        <v>Lao PDR</v>
      </c>
      <c r="K257" s="103" t="s">
        <v>14</v>
      </c>
      <c r="L257" s="104">
        <f>'Data ALL'!$AI$107/'Data ALL'!$AR$107*100</f>
        <v>50.715900527505653</v>
      </c>
      <c r="M257" s="104">
        <f>'Data ALL'!$AJ$107/'Data ALL'!$AR$107*100</f>
        <v>0</v>
      </c>
      <c r="N257" s="104">
        <f>'Data ALL'!$AK$107/'Data ALL'!$AR$107*100</f>
        <v>29.285983421250943</v>
      </c>
      <c r="O257" s="104">
        <f t="shared" si="3"/>
        <v>80.0018839487566</v>
      </c>
      <c r="P257" s="104">
        <f>O257-O256</f>
        <v>19.565849783308998</v>
      </c>
      <c r="Q257" s="104">
        <v>19.565849783308998</v>
      </c>
    </row>
    <row r="258" spans="1:17" x14ac:dyDescent="0.2">
      <c r="A258" s="3">
        <v>1</v>
      </c>
      <c r="B258" s="3">
        <v>3</v>
      </c>
      <c r="C258" s="3">
        <v>2</v>
      </c>
      <c r="E258" s="3" t="str">
        <f>'Data ALL'!$AZ$143</f>
        <v>19e</v>
      </c>
      <c r="F258" s="3" t="str">
        <f>'Data ALL'!$C$143</f>
        <v>Employer</v>
      </c>
      <c r="G258" s="3" t="str">
        <f>'Data ALL'!$AW$143</f>
        <v>Upper-middle-income</v>
      </c>
      <c r="H258" s="3" t="s">
        <v>13</v>
      </c>
      <c r="I258" s="3" t="s">
        <v>54</v>
      </c>
      <c r="J258" s="3" t="str">
        <f>'Data ALL'!$B$143</f>
        <v>Mongolia</v>
      </c>
      <c r="K258" s="3" t="s">
        <v>13</v>
      </c>
      <c r="L258" s="2">
        <f>'Data ALL'!$T$143/'Data ALL'!$AC$143*100</f>
        <v>32.129277566539926</v>
      </c>
      <c r="M258" s="2">
        <f>'Data ALL'!$U$143/'Data ALL'!$AC$143*100</f>
        <v>0</v>
      </c>
      <c r="N258" s="2">
        <f>'Data ALL'!$V$143/'Data ALL'!$AC$143*100</f>
        <v>1.5978634799927574</v>
      </c>
      <c r="O258" s="2">
        <f t="shared" si="3"/>
        <v>33.727141046532687</v>
      </c>
      <c r="P258" s="2">
        <f>O259-O258</f>
        <v>-11.302898622290265</v>
      </c>
      <c r="Q258" s="2">
        <v>-8.8220407754485386</v>
      </c>
    </row>
    <row r="259" spans="1:17" x14ac:dyDescent="0.2">
      <c r="A259" s="3">
        <v>2</v>
      </c>
      <c r="B259" s="3">
        <v>3</v>
      </c>
      <c r="C259" s="3">
        <v>2</v>
      </c>
      <c r="E259" s="103" t="str">
        <f>'Data ALL'!$AZ$143</f>
        <v>19e</v>
      </c>
      <c r="F259" s="103" t="str">
        <f>'Data ALL'!$C$143</f>
        <v>Employer</v>
      </c>
      <c r="G259" s="103" t="str">
        <f>'Data ALL'!$AW$143</f>
        <v>Upper-middle-income</v>
      </c>
      <c r="H259" s="103" t="s">
        <v>14</v>
      </c>
      <c r="I259" s="103" t="s">
        <v>54</v>
      </c>
      <c r="J259" s="103" t="str">
        <f>'Data ALL'!$B$143</f>
        <v>Mongolia</v>
      </c>
      <c r="K259" s="103" t="s">
        <v>14</v>
      </c>
      <c r="L259" s="104">
        <f>'Data ALL'!$AI$143/'Data ALL'!$AR$143*100</f>
        <v>22.279314888010539</v>
      </c>
      <c r="M259" s="104">
        <f>'Data ALL'!$AJ$143/'Data ALL'!$AR$143*100</f>
        <v>0</v>
      </c>
      <c r="N259" s="104">
        <f>'Data ALL'!$AK$143/'Data ALL'!$AR$143*100</f>
        <v>0.14492753623188406</v>
      </c>
      <c r="O259" s="104">
        <f t="shared" si="3"/>
        <v>22.424242424242422</v>
      </c>
      <c r="P259" s="104">
        <f>O259-O258</f>
        <v>-11.302898622290265</v>
      </c>
      <c r="Q259" s="104">
        <v>-8.8220407754485386</v>
      </c>
    </row>
    <row r="260" spans="1:17" x14ac:dyDescent="0.2">
      <c r="A260" s="3">
        <v>1</v>
      </c>
      <c r="B260" s="3">
        <v>3</v>
      </c>
      <c r="C260" s="3">
        <v>2</v>
      </c>
      <c r="E260" s="3" t="str">
        <f>'Data ALL'!$AZ$155</f>
        <v>19e</v>
      </c>
      <c r="F260" s="3" t="str">
        <f>'Data ALL'!$C$155</f>
        <v>Employer</v>
      </c>
      <c r="G260" s="3" t="str">
        <f>'Data ALL'!$AW$155</f>
        <v>Lower-middle-income</v>
      </c>
      <c r="H260" s="3" t="s">
        <v>13</v>
      </c>
      <c r="I260" s="3" t="s">
        <v>54</v>
      </c>
      <c r="J260" s="3" t="str">
        <f>'Data ALL'!$B$155</f>
        <v>Myanmar</v>
      </c>
      <c r="K260" s="3" t="s">
        <v>13</v>
      </c>
      <c r="L260" s="2">
        <f>'Data ALL'!$T$155/'Data ALL'!$AC$155*100</f>
        <v>53.812401554075109</v>
      </c>
      <c r="M260" s="2">
        <f>'Data ALL'!$U$155/'Data ALL'!$AC$155*100</f>
        <v>0</v>
      </c>
      <c r="N260" s="2">
        <f>'Data ALL'!$V$155/'Data ALL'!$AC$155*100</f>
        <v>0.50423853467956159</v>
      </c>
      <c r="O260" s="2">
        <f t="shared" ref="O260:O323" si="4">L260+M260+N260</f>
        <v>54.316640088754667</v>
      </c>
      <c r="P260" s="2">
        <f>O261-O260</f>
        <v>-11.708118570734108</v>
      </c>
      <c r="Q260" s="2">
        <v>-11.708118570734108</v>
      </c>
    </row>
    <row r="261" spans="1:17" x14ac:dyDescent="0.2">
      <c r="A261" s="3">
        <v>2</v>
      </c>
      <c r="B261" s="3">
        <v>3</v>
      </c>
      <c r="C261" s="3">
        <v>2</v>
      </c>
      <c r="E261" s="103" t="str">
        <f>'Data ALL'!$AZ$155</f>
        <v>19e</v>
      </c>
      <c r="F261" s="103" t="str">
        <f>'Data ALL'!$C$155</f>
        <v>Employer</v>
      </c>
      <c r="G261" s="103" t="str">
        <f>'Data ALL'!$AW$155</f>
        <v>Lower-middle-income</v>
      </c>
      <c r="H261" s="103" t="s">
        <v>14</v>
      </c>
      <c r="I261" s="103" t="s">
        <v>54</v>
      </c>
      <c r="J261" s="103" t="str">
        <f>'Data ALL'!$B$155</f>
        <v>Myanmar</v>
      </c>
      <c r="K261" s="103" t="s">
        <v>14</v>
      </c>
      <c r="L261" s="104">
        <f>'Data ALL'!$AI$155/'Data ALL'!$AR$155*100</f>
        <v>42.608521518020559</v>
      </c>
      <c r="M261" s="104">
        <f>'Data ALL'!$AJ$155/'Data ALL'!$AR$155*100</f>
        <v>0</v>
      </c>
      <c r="N261" s="104">
        <f>'Data ALL'!$AK$155/'Data ALL'!$AR$155*100</f>
        <v>0</v>
      </c>
      <c r="O261" s="104">
        <f t="shared" si="4"/>
        <v>42.608521518020559</v>
      </c>
      <c r="P261" s="104">
        <f>O261-O260</f>
        <v>-11.708118570734108</v>
      </c>
      <c r="Q261" s="104">
        <v>-11.708118570734108</v>
      </c>
    </row>
    <row r="262" spans="1:17" x14ac:dyDescent="0.2">
      <c r="A262" s="3">
        <v>1</v>
      </c>
      <c r="B262" s="3">
        <v>3</v>
      </c>
      <c r="C262" s="3">
        <v>2</v>
      </c>
      <c r="E262" s="3" t="str">
        <f>'Data ALL'!$AZ$167</f>
        <v>19e</v>
      </c>
      <c r="F262" s="3" t="str">
        <f>'Data ALL'!$C$167</f>
        <v>Employer</v>
      </c>
      <c r="G262" s="3" t="str">
        <f>'Data ALL'!$AW$167</f>
        <v>Lower-middle-income</v>
      </c>
      <c r="H262" s="3" t="s">
        <v>13</v>
      </c>
      <c r="I262" s="3" t="s">
        <v>54</v>
      </c>
      <c r="J262" s="3" t="str">
        <f>'Data ALL'!$B$167</f>
        <v>Nepal</v>
      </c>
      <c r="K262" s="3" t="s">
        <v>13</v>
      </c>
      <c r="L262" s="2">
        <f>'Data ALL'!$T$167/'Data ALL'!$AC$167*100</f>
        <v>40.554533934643757</v>
      </c>
      <c r="M262" s="2">
        <f>'Data ALL'!$U$167/'Data ALL'!$AC$167*100</f>
        <v>0</v>
      </c>
      <c r="N262" s="2">
        <f>'Data ALL'!$V$167/'Data ALL'!$AC$167*100</f>
        <v>0.20885155113343035</v>
      </c>
      <c r="O262" s="2">
        <f t="shared" si="4"/>
        <v>40.763385485777185</v>
      </c>
      <c r="P262" s="2">
        <f>O263-O262</f>
        <v>22.651037775236034</v>
      </c>
      <c r="Q262" s="2">
        <v>22.651037775236034</v>
      </c>
    </row>
    <row r="263" spans="1:17" x14ac:dyDescent="0.2">
      <c r="A263" s="3">
        <v>2</v>
      </c>
      <c r="B263" s="3">
        <v>3</v>
      </c>
      <c r="C263" s="3">
        <v>2</v>
      </c>
      <c r="E263" s="103" t="str">
        <f>'Data ALL'!$AZ$167</f>
        <v>19e</v>
      </c>
      <c r="F263" s="103" t="str">
        <f>'Data ALL'!$C$167</f>
        <v>Employer</v>
      </c>
      <c r="G263" s="103" t="str">
        <f>'Data ALL'!$AW$167</f>
        <v>Lower-middle-income</v>
      </c>
      <c r="H263" s="103" t="s">
        <v>14</v>
      </c>
      <c r="I263" s="103" t="s">
        <v>54</v>
      </c>
      <c r="J263" s="103" t="str">
        <f>'Data ALL'!$B$167</f>
        <v>Nepal</v>
      </c>
      <c r="K263" s="103" t="s">
        <v>14</v>
      </c>
      <c r="L263" s="104">
        <f>'Data ALL'!$AI$167/'Data ALL'!$AR$167*100</f>
        <v>62.935788882095366</v>
      </c>
      <c r="M263" s="104">
        <f>'Data ALL'!$AJ$167/'Data ALL'!$AR$167*100</f>
        <v>0</v>
      </c>
      <c r="N263" s="104">
        <f>'Data ALL'!$AK$167/'Data ALL'!$AR$167*100</f>
        <v>0.47863437891785393</v>
      </c>
      <c r="O263" s="104">
        <f t="shared" si="4"/>
        <v>63.414423261013219</v>
      </c>
      <c r="P263" s="104">
        <f>O263-O262</f>
        <v>22.651037775236034</v>
      </c>
      <c r="Q263" s="104">
        <v>22.651037775236034</v>
      </c>
    </row>
    <row r="264" spans="1:17" x14ac:dyDescent="0.2">
      <c r="A264" s="3">
        <v>1</v>
      </c>
      <c r="B264" s="3">
        <v>3</v>
      </c>
      <c r="C264" s="3">
        <v>2</v>
      </c>
      <c r="E264" s="3" t="str">
        <f>'Data ALL'!$AZ$209</f>
        <v>19e</v>
      </c>
      <c r="F264" s="3" t="str">
        <f>'Data ALL'!$C$209</f>
        <v>Employer</v>
      </c>
      <c r="G264" s="3" t="str">
        <f>'Data ALL'!$AW$209</f>
        <v>Lower-middle-income</v>
      </c>
      <c r="H264" s="3" t="s">
        <v>13</v>
      </c>
      <c r="I264" s="3" t="s">
        <v>54</v>
      </c>
      <c r="J264" s="3" t="str">
        <f>'Data ALL'!$B$209</f>
        <v>Timor Leste</v>
      </c>
      <c r="K264" s="3" t="s">
        <v>13</v>
      </c>
      <c r="L264" s="2">
        <f>'Data ALL'!$T$209/'Data ALL'!$AC$209*100</f>
        <v>29.724102030192608</v>
      </c>
      <c r="M264" s="2">
        <f>'Data ALL'!$U$209/'Data ALL'!$AC$209*100</f>
        <v>0</v>
      </c>
      <c r="N264" s="2">
        <f>'Data ALL'!$V$209/'Data ALL'!$AC$209*100</f>
        <v>32.222800624674647</v>
      </c>
      <c r="O264" s="2">
        <f t="shared" si="4"/>
        <v>61.946902654867259</v>
      </c>
      <c r="P264" s="2">
        <f>O265-O264</f>
        <v>4.8815763095340259</v>
      </c>
      <c r="Q264" s="2">
        <v>4.8815763095340259</v>
      </c>
    </row>
    <row r="265" spans="1:17" x14ac:dyDescent="0.2">
      <c r="A265" s="3">
        <v>2</v>
      </c>
      <c r="B265" s="3">
        <v>3</v>
      </c>
      <c r="C265" s="3">
        <v>2</v>
      </c>
      <c r="E265" s="103" t="str">
        <f>'Data ALL'!$AZ$209</f>
        <v>19e</v>
      </c>
      <c r="F265" s="103" t="str">
        <f>'Data ALL'!$C$209</f>
        <v>Employer</v>
      </c>
      <c r="G265" s="103" t="str">
        <f>'Data ALL'!$AW$209</f>
        <v>Lower-middle-income</v>
      </c>
      <c r="H265" s="103" t="s">
        <v>14</v>
      </c>
      <c r="I265" s="103" t="s">
        <v>54</v>
      </c>
      <c r="J265" s="103" t="str">
        <f>'Data ALL'!$B$209</f>
        <v>Timor Leste</v>
      </c>
      <c r="K265" s="103" t="s">
        <v>14</v>
      </c>
      <c r="L265" s="104">
        <f>'Data ALL'!$AI$209/'Data ALL'!$AR$209*100</f>
        <v>41.100323624595468</v>
      </c>
      <c r="M265" s="104">
        <f>'Data ALL'!$AJ$209/'Data ALL'!$AR$209*100</f>
        <v>0</v>
      </c>
      <c r="N265" s="104">
        <f>'Data ALL'!$AK$209/'Data ALL'!$AR$209*100</f>
        <v>25.728155339805824</v>
      </c>
      <c r="O265" s="104">
        <f t="shared" si="4"/>
        <v>66.828478964401285</v>
      </c>
      <c r="P265" s="104">
        <f>O265-O264</f>
        <v>4.8815763095340259</v>
      </c>
      <c r="Q265" s="104">
        <v>4.8815763095340259</v>
      </c>
    </row>
    <row r="266" spans="1:17" x14ac:dyDescent="0.2">
      <c r="A266" s="3">
        <v>1</v>
      </c>
      <c r="B266" s="3">
        <v>3</v>
      </c>
      <c r="C266" s="3">
        <v>2</v>
      </c>
      <c r="E266" s="3" t="str">
        <f>'Data ALL'!$AZ$257</f>
        <v>19e</v>
      </c>
      <c r="F266" s="3" t="str">
        <f>'Data ALL'!$C$257</f>
        <v>Employer</v>
      </c>
      <c r="G266" s="3" t="str">
        <f>'Data ALL'!$AW$257</f>
        <v>Lower-middle-income</v>
      </c>
      <c r="H266" s="3" t="s">
        <v>13</v>
      </c>
      <c r="I266" s="3" t="s">
        <v>54</v>
      </c>
      <c r="J266" s="3" t="str">
        <f>'Data ALL'!$B$257</f>
        <v>Vanuatu</v>
      </c>
      <c r="K266" s="3" t="s">
        <v>13</v>
      </c>
      <c r="L266" s="2">
        <f>'Data ALL'!$T$257/'Data ALL'!$AC$257*100</f>
        <v>63.568376068376068</v>
      </c>
      <c r="M266" s="2">
        <f>'Data ALL'!$U$257/'Data ALL'!$AC$257*100</f>
        <v>0</v>
      </c>
      <c r="N266" s="2">
        <f>'Data ALL'!$V$257/'Data ALL'!$AC$257*100</f>
        <v>8.8141025641025639</v>
      </c>
      <c r="O266" s="2">
        <f t="shared" si="4"/>
        <v>72.382478632478637</v>
      </c>
      <c r="P266" s="2">
        <f>O267-O266</f>
        <v>-11.174211541858604</v>
      </c>
      <c r="Q266" s="2">
        <v>-11.174211541858604</v>
      </c>
    </row>
    <row r="267" spans="1:17" x14ac:dyDescent="0.2">
      <c r="A267" s="3">
        <v>2</v>
      </c>
      <c r="B267" s="3">
        <v>3</v>
      </c>
      <c r="C267" s="3">
        <v>2</v>
      </c>
      <c r="E267" s="103" t="str">
        <f>'Data ALL'!$AZ$257</f>
        <v>19e</v>
      </c>
      <c r="F267" s="103" t="str">
        <f>'Data ALL'!$C$257</f>
        <v>Employer</v>
      </c>
      <c r="G267" s="103" t="str">
        <f>'Data ALL'!$AW$257</f>
        <v>Lower-middle-income</v>
      </c>
      <c r="H267" s="103" t="s">
        <v>14</v>
      </c>
      <c r="I267" s="103" t="s">
        <v>54</v>
      </c>
      <c r="J267" s="103" t="str">
        <f>'Data ALL'!$B$257</f>
        <v>Vanuatu</v>
      </c>
      <c r="K267" s="103" t="s">
        <v>14</v>
      </c>
      <c r="L267" s="104">
        <f>'Data ALL'!$AI$257/'Data ALL'!$AR$257*100</f>
        <v>57.710651828298886</v>
      </c>
      <c r="M267" s="104">
        <f>'Data ALL'!$AJ$257/'Data ALL'!$AR$257*100</f>
        <v>0</v>
      </c>
      <c r="N267" s="104">
        <f>'Data ALL'!$AK$257/'Data ALL'!$AR$257*100</f>
        <v>3.4976152623211445</v>
      </c>
      <c r="O267" s="104">
        <f t="shared" si="4"/>
        <v>61.208267090620033</v>
      </c>
      <c r="P267" s="104">
        <f>O267-O266</f>
        <v>-11.174211541858604</v>
      </c>
      <c r="Q267" s="104">
        <v>-11.174211541858604</v>
      </c>
    </row>
    <row r="268" spans="1:17" x14ac:dyDescent="0.2">
      <c r="A268" s="3">
        <v>1</v>
      </c>
      <c r="B268" s="3">
        <v>3</v>
      </c>
      <c r="C268" s="3">
        <v>2</v>
      </c>
      <c r="E268" s="3" t="str">
        <f>'Data ALL'!$AZ$245</f>
        <v>19e</v>
      </c>
      <c r="F268" s="3" t="str">
        <f>'Data ALL'!$C$245</f>
        <v>Employer</v>
      </c>
      <c r="G268" s="3" t="str">
        <f>'Data ALL'!$AW$245</f>
        <v>Lower-middle-income</v>
      </c>
      <c r="H268" s="3" t="s">
        <v>13</v>
      </c>
      <c r="I268" s="3" t="s">
        <v>54</v>
      </c>
      <c r="J268" s="3" t="str">
        <f>'Data ALL'!$B$245</f>
        <v>Viet Nam</v>
      </c>
      <c r="K268" s="3" t="s">
        <v>13</v>
      </c>
      <c r="L268" s="2">
        <f>'Data ALL'!$T$245/'Data ALL'!$AC$245*100</f>
        <v>65.357986952847043</v>
      </c>
      <c r="M268" s="2">
        <f>'Data ALL'!$U$245/'Data ALL'!$AC$245*100</f>
        <v>0</v>
      </c>
      <c r="N268" s="2">
        <f>'Data ALL'!$V$245/'Data ALL'!$AC$245*100</f>
        <v>0</v>
      </c>
      <c r="O268" s="2">
        <f t="shared" si="4"/>
        <v>65.357986952847043</v>
      </c>
      <c r="P268" s="2">
        <f>O269-O268</f>
        <v>-11.427833121113792</v>
      </c>
      <c r="Q268" s="2">
        <v>-17.297184062743256</v>
      </c>
    </row>
    <row r="269" spans="1:17" x14ac:dyDescent="0.2">
      <c r="A269" s="3">
        <v>2</v>
      </c>
      <c r="B269" s="3">
        <v>3</v>
      </c>
      <c r="C269" s="3">
        <v>2</v>
      </c>
      <c r="E269" s="103" t="str">
        <f>'Data ALL'!$AZ$245</f>
        <v>19e</v>
      </c>
      <c r="F269" s="103" t="str">
        <f>'Data ALL'!$C$245</f>
        <v>Employer</v>
      </c>
      <c r="G269" s="103" t="str">
        <f>'Data ALL'!$AW$245</f>
        <v>Lower-middle-income</v>
      </c>
      <c r="H269" s="103" t="s">
        <v>14</v>
      </c>
      <c r="I269" s="103" t="s">
        <v>54</v>
      </c>
      <c r="J269" s="103" t="str">
        <f>'Data ALL'!$B$245</f>
        <v>Viet Nam</v>
      </c>
      <c r="K269" s="103" t="s">
        <v>14</v>
      </c>
      <c r="L269" s="104">
        <f>'Data ALL'!$AI$245/'Data ALL'!$AR$245*100</f>
        <v>53.915372718390955</v>
      </c>
      <c r="M269" s="104">
        <f>'Data ALL'!$AJ$245/'Data ALL'!$AR$245*100</f>
        <v>0</v>
      </c>
      <c r="N269" s="104">
        <f>'Data ALL'!$AK$245/'Data ALL'!$AR$245*100</f>
        <v>1.4781113342298138E-2</v>
      </c>
      <c r="O269" s="104">
        <f t="shared" si="4"/>
        <v>53.93015383173325</v>
      </c>
      <c r="P269" s="104">
        <f>O269-O268</f>
        <v>-11.427833121113792</v>
      </c>
      <c r="Q269" s="104">
        <v>-17.297184062743256</v>
      </c>
    </row>
    <row r="270" spans="1:17" x14ac:dyDescent="0.2">
      <c r="A270" s="3">
        <v>1</v>
      </c>
      <c r="B270" s="3">
        <v>3</v>
      </c>
      <c r="C270" s="3">
        <v>2</v>
      </c>
      <c r="E270" s="3" t="str">
        <f>'Data ALL'!$AZ$269</f>
        <v>19e</v>
      </c>
      <c r="F270" s="3" t="str">
        <f>'Data ALL'!$C$269</f>
        <v>Employer</v>
      </c>
      <c r="G270" s="3" t="str">
        <f>'Data ALL'!$AW$269</f>
        <v>Upper-middle-income</v>
      </c>
      <c r="H270" s="3" t="s">
        <v>13</v>
      </c>
      <c r="I270" s="3" t="s">
        <v>54</v>
      </c>
      <c r="J270" s="3" t="str">
        <f>'Data ALL'!$B$269</f>
        <v>Wallis &amp; Futuma</v>
      </c>
      <c r="K270" s="3" t="s">
        <v>13</v>
      </c>
      <c r="L270" s="2">
        <f>'Data ALL'!$T$269/'Data ALL'!$AC$269*100</f>
        <v>36.84210526315789</v>
      </c>
      <c r="M270" s="2">
        <f>'Data ALL'!$U$269/'Data ALL'!$AC$269*100</f>
        <v>0</v>
      </c>
      <c r="N270" s="2">
        <f>'Data ALL'!$V$269/'Data ALL'!$AC$269*100</f>
        <v>0</v>
      </c>
      <c r="O270" s="2">
        <f t="shared" si="4"/>
        <v>36.84210526315789</v>
      </c>
      <c r="P270" s="2">
        <f>O271-O270</f>
        <v>-24.720893141945769</v>
      </c>
      <c r="Q270" s="2">
        <v>-24.720893141945769</v>
      </c>
    </row>
    <row r="271" spans="1:17" x14ac:dyDescent="0.2">
      <c r="A271" s="3">
        <v>2</v>
      </c>
      <c r="B271" s="3">
        <v>3</v>
      </c>
      <c r="C271" s="3">
        <v>2</v>
      </c>
      <c r="E271" s="103" t="str">
        <f>'Data ALL'!$AZ$269</f>
        <v>19e</v>
      </c>
      <c r="F271" s="103" t="str">
        <f>'Data ALL'!$C$269</f>
        <v>Employer</v>
      </c>
      <c r="G271" s="103" t="str">
        <f>'Data ALL'!$AW$269</f>
        <v>Upper-middle-income</v>
      </c>
      <c r="H271" s="103" t="s">
        <v>14</v>
      </c>
      <c r="I271" s="103" t="s">
        <v>54</v>
      </c>
      <c r="J271" s="103" t="str">
        <f>'Data ALL'!$B$269</f>
        <v>Wallis &amp; Futuma</v>
      </c>
      <c r="K271" s="103" t="s">
        <v>14</v>
      </c>
      <c r="L271" s="104">
        <f>'Data ALL'!$AI$269/'Data ALL'!$AR$269*100</f>
        <v>12.121212121212121</v>
      </c>
      <c r="M271" s="104">
        <f>'Data ALL'!$AJ$269/'Data ALL'!$AR$269*100</f>
        <v>0</v>
      </c>
      <c r="N271" s="104">
        <f>'Data ALL'!$AK$269/'Data ALL'!$AR$269*100</f>
        <v>0</v>
      </c>
      <c r="O271" s="104">
        <f t="shared" si="4"/>
        <v>12.121212121212121</v>
      </c>
      <c r="P271" s="104">
        <f>O271-O270</f>
        <v>-24.720893141945769</v>
      </c>
      <c r="Q271" s="104">
        <v>-24.720893141945769</v>
      </c>
    </row>
    <row r="272" spans="1:17" x14ac:dyDescent="0.2">
      <c r="A272" s="3">
        <v>1</v>
      </c>
      <c r="B272" s="3">
        <v>3</v>
      </c>
      <c r="C272" s="3">
        <v>3</v>
      </c>
      <c r="E272" s="3" t="str">
        <f>'Data ALL'!$AZ$65</f>
        <v>19e</v>
      </c>
      <c r="F272" s="3" t="str">
        <f>'Data ALL'!$C$65</f>
        <v>Employer</v>
      </c>
      <c r="G272" s="3" t="str">
        <f>'Data ALL'!$AW$65</f>
        <v>Upper-middle-income</v>
      </c>
      <c r="H272" s="3" t="s">
        <v>13</v>
      </c>
      <c r="I272" s="3" t="s">
        <v>54</v>
      </c>
      <c r="J272" s="3" t="str">
        <f>'Data ALL'!$B$65</f>
        <v>Cook Islands</v>
      </c>
      <c r="K272" s="3" t="s">
        <v>13</v>
      </c>
      <c r="L272" s="2">
        <f>'Data ALL'!$T$65/'Data ALL'!$AC$65*100</f>
        <v>67.685589519650662</v>
      </c>
      <c r="M272" s="2">
        <f>'Data ALL'!$U$65/'Data ALL'!$AC$65*100</f>
        <v>0</v>
      </c>
      <c r="N272" s="2">
        <f>'Data ALL'!$V$65/'Data ALL'!$AC$65*100</f>
        <v>0</v>
      </c>
      <c r="O272" s="2">
        <f t="shared" si="4"/>
        <v>67.685589519650662</v>
      </c>
      <c r="P272" s="2">
        <f>O273-O272</f>
        <v>6.6160864580029681</v>
      </c>
      <c r="Q272" s="2">
        <v>6.6160864580029681</v>
      </c>
    </row>
    <row r="273" spans="1:17" x14ac:dyDescent="0.2">
      <c r="A273" s="3">
        <v>2</v>
      </c>
      <c r="B273" s="3">
        <v>3</v>
      </c>
      <c r="C273" s="3">
        <v>3</v>
      </c>
      <c r="E273" s="103" t="str">
        <f>'Data ALL'!$AZ$65</f>
        <v>19e</v>
      </c>
      <c r="F273" s="103" t="str">
        <f>'Data ALL'!$C$65</f>
        <v>Employer</v>
      </c>
      <c r="G273" s="103" t="str">
        <f>'Data ALL'!$AW$65</f>
        <v>Upper-middle-income</v>
      </c>
      <c r="H273" s="103" t="s">
        <v>14</v>
      </c>
      <c r="I273" s="103" t="s">
        <v>54</v>
      </c>
      <c r="J273" s="103" t="str">
        <f>'Data ALL'!$B$65</f>
        <v>Cook Islands</v>
      </c>
      <c r="K273" s="103" t="s">
        <v>14</v>
      </c>
      <c r="L273" s="104">
        <f>'Data ALL'!$AI$65/'Data ALL'!$AR$65*100</f>
        <v>74.30167597765363</v>
      </c>
      <c r="M273" s="104">
        <f>'Data ALL'!$AJ$65/'Data ALL'!$AR$65*100</f>
        <v>0</v>
      </c>
      <c r="N273" s="104">
        <f>'Data ALL'!$AK$65/'Data ALL'!$AR$65*100</f>
        <v>0</v>
      </c>
      <c r="O273" s="104">
        <f t="shared" si="4"/>
        <v>74.30167597765363</v>
      </c>
      <c r="P273" s="104">
        <f>O273-O272</f>
        <v>6.6160864580029681</v>
      </c>
      <c r="Q273" s="104">
        <v>6.6160864580029681</v>
      </c>
    </row>
    <row r="274" spans="1:17" x14ac:dyDescent="0.2">
      <c r="A274" s="3">
        <v>1</v>
      </c>
      <c r="B274" s="3">
        <v>3</v>
      </c>
      <c r="C274" s="3">
        <v>3</v>
      </c>
      <c r="E274" s="3" t="str">
        <f>'Data ALL'!$AZ$119</f>
        <v>19e</v>
      </c>
      <c r="F274" s="3" t="str">
        <f>'Data ALL'!$C$119</f>
        <v>Employer</v>
      </c>
      <c r="G274" s="3" t="str">
        <f>'Data ALL'!$AW$119</f>
        <v>Upper-middle-income</v>
      </c>
      <c r="H274" s="3" t="s">
        <v>13</v>
      </c>
      <c r="I274" s="3" t="s">
        <v>54</v>
      </c>
      <c r="J274" s="3" t="str">
        <f>'Data ALL'!$B$119</f>
        <v>Maldives</v>
      </c>
      <c r="K274" s="3" t="s">
        <v>13</v>
      </c>
      <c r="L274" s="2">
        <f>'Data ALL'!$T$119/'Data ALL'!$AC$119*100</f>
        <v>100</v>
      </c>
      <c r="M274" s="2">
        <f>'Data ALL'!$U$119/'Data ALL'!$AC$119*100</f>
        <v>0</v>
      </c>
      <c r="N274" s="2">
        <f>'Data ALL'!$V$119/'Data ALL'!$AC$119*100</f>
        <v>0</v>
      </c>
      <c r="O274" s="2">
        <f t="shared" si="4"/>
        <v>100</v>
      </c>
      <c r="P274" s="2">
        <f>O275-O274</f>
        <v>0</v>
      </c>
      <c r="Q274" s="2">
        <v>0</v>
      </c>
    </row>
    <row r="275" spans="1:17" x14ac:dyDescent="0.2">
      <c r="A275" s="3">
        <v>2</v>
      </c>
      <c r="B275" s="3">
        <v>3</v>
      </c>
      <c r="C275" s="3">
        <v>3</v>
      </c>
      <c r="E275" s="103" t="str">
        <f>'Data ALL'!$AZ$119</f>
        <v>19e</v>
      </c>
      <c r="F275" s="103" t="str">
        <f>'Data ALL'!$C$119</f>
        <v>Employer</v>
      </c>
      <c r="G275" s="103" t="str">
        <f>'Data ALL'!$AW$119</f>
        <v>Upper-middle-income</v>
      </c>
      <c r="H275" s="103" t="s">
        <v>14</v>
      </c>
      <c r="I275" s="103" t="s">
        <v>54</v>
      </c>
      <c r="J275" s="103" t="str">
        <f>'Data ALL'!$B$119</f>
        <v>Maldives</v>
      </c>
      <c r="K275" s="103" t="s">
        <v>14</v>
      </c>
      <c r="L275" s="104">
        <f>'Data ALL'!$AI$119/'Data ALL'!$AR$119*100</f>
        <v>100</v>
      </c>
      <c r="M275" s="104">
        <f>'Data ALL'!$AJ$119/'Data ALL'!$AR$119*100</f>
        <v>0</v>
      </c>
      <c r="N275" s="104">
        <f>'Data ALL'!$AK$119/'Data ALL'!$AR$119*100</f>
        <v>0</v>
      </c>
      <c r="O275" s="104">
        <f t="shared" si="4"/>
        <v>100</v>
      </c>
      <c r="P275" s="104">
        <f>O275-O274</f>
        <v>0</v>
      </c>
      <c r="Q275" s="104">
        <v>0</v>
      </c>
    </row>
    <row r="276" spans="1:17" x14ac:dyDescent="0.2">
      <c r="A276" s="3">
        <v>1</v>
      </c>
      <c r="B276" s="3">
        <v>3</v>
      </c>
      <c r="C276" s="3">
        <v>3</v>
      </c>
      <c r="E276" s="3" t="str">
        <f>'Data ALL'!$AZ$131</f>
        <v>19e</v>
      </c>
      <c r="F276" s="3" t="str">
        <f>'Data ALL'!$C$131</f>
        <v>Employer</v>
      </c>
      <c r="G276" s="3" t="str">
        <f>'Data ALL'!$AW$131</f>
        <v>Upper-middle-income</v>
      </c>
      <c r="H276" s="3" t="s">
        <v>13</v>
      </c>
      <c r="I276" s="3" t="s">
        <v>54</v>
      </c>
      <c r="J276" s="3" t="str">
        <f>'Data ALL'!$B$131</f>
        <v>Marshall Islands</v>
      </c>
      <c r="K276" s="3" t="s">
        <v>13</v>
      </c>
      <c r="L276" s="2">
        <f>'Data ALL'!$T$131/'Data ALL'!$AC$131*100</f>
        <v>0</v>
      </c>
      <c r="M276" s="2">
        <f>'Data ALL'!$U$131/'Data ALL'!$AC$131*100</f>
        <v>0</v>
      </c>
      <c r="N276" s="2">
        <f>'Data ALL'!$V$131/'Data ALL'!$AC$131*100</f>
        <v>0</v>
      </c>
      <c r="O276" s="2">
        <f t="shared" si="4"/>
        <v>0</v>
      </c>
      <c r="P276" s="2">
        <f>O277-O276</f>
        <v>0</v>
      </c>
      <c r="Q276" s="2">
        <v>0</v>
      </c>
    </row>
    <row r="277" spans="1:17" x14ac:dyDescent="0.2">
      <c r="A277" s="3">
        <v>2</v>
      </c>
      <c r="B277" s="3">
        <v>3</v>
      </c>
      <c r="C277" s="3">
        <v>3</v>
      </c>
      <c r="E277" s="103" t="str">
        <f>'Data ALL'!$AZ$131</f>
        <v>19e</v>
      </c>
      <c r="F277" s="103" t="str">
        <f>'Data ALL'!$C$131</f>
        <v>Employer</v>
      </c>
      <c r="G277" s="103" t="str">
        <f>'Data ALL'!$AW$131</f>
        <v>Upper-middle-income</v>
      </c>
      <c r="H277" s="103" t="s">
        <v>14</v>
      </c>
      <c r="I277" s="103" t="s">
        <v>54</v>
      </c>
      <c r="J277" s="103" t="str">
        <f>'Data ALL'!$B$131</f>
        <v>Marshall Islands</v>
      </c>
      <c r="K277" s="103" t="s">
        <v>14</v>
      </c>
      <c r="L277" s="104">
        <f>'Data ALL'!$AI$131/'Data ALL'!$AR$131*100</f>
        <v>0</v>
      </c>
      <c r="M277" s="104">
        <f>'Data ALL'!$AJ$131/'Data ALL'!$AR$131*100</f>
        <v>0</v>
      </c>
      <c r="N277" s="104">
        <f>'Data ALL'!$AK$131/'Data ALL'!$AR$131*100</f>
        <v>0</v>
      </c>
      <c r="O277" s="104">
        <f t="shared" si="4"/>
        <v>0</v>
      </c>
      <c r="P277" s="104">
        <f>O277-O276</f>
        <v>0</v>
      </c>
      <c r="Q277" s="104">
        <v>0</v>
      </c>
    </row>
    <row r="278" spans="1:17" x14ac:dyDescent="0.2">
      <c r="A278" s="3">
        <v>1</v>
      </c>
      <c r="B278" s="3">
        <v>3</v>
      </c>
      <c r="C278" s="3">
        <v>3</v>
      </c>
      <c r="E278" s="3" t="str">
        <f>'Data ALL'!$AZ$221</f>
        <v>19e</v>
      </c>
      <c r="F278" s="3" t="str">
        <f>'Data ALL'!$C$221</f>
        <v>Employer</v>
      </c>
      <c r="G278" s="3" t="str">
        <f>'Data ALL'!$AW$221</f>
        <v>Upper-middle-income</v>
      </c>
      <c r="H278" s="3" t="s">
        <v>13</v>
      </c>
      <c r="I278" s="3" t="s">
        <v>54</v>
      </c>
      <c r="J278" s="3" t="str">
        <f>'Data ALL'!$B$221</f>
        <v>Tonga</v>
      </c>
      <c r="K278" s="3" t="s">
        <v>13</v>
      </c>
      <c r="L278" s="2">
        <f>'Data ALL'!$T$221/'Data ALL'!$AC$221*100</f>
        <v>72.986036519871107</v>
      </c>
      <c r="M278" s="2">
        <f>'Data ALL'!$U$221/'Data ALL'!$AC$221*100</f>
        <v>0</v>
      </c>
      <c r="N278" s="2">
        <f>'Data ALL'!$V$221/'Data ALL'!$AC$221*100</f>
        <v>14.876476906552094</v>
      </c>
      <c r="O278" s="2">
        <f t="shared" si="4"/>
        <v>87.862513426423206</v>
      </c>
      <c r="P278" s="2">
        <f>O279-O278</f>
        <v>5.2312541198990772</v>
      </c>
      <c r="Q278" s="2">
        <v>18.481025200647352</v>
      </c>
    </row>
    <row r="279" spans="1:17" x14ac:dyDescent="0.2">
      <c r="A279" s="3">
        <v>2</v>
      </c>
      <c r="B279" s="3">
        <v>3</v>
      </c>
      <c r="C279" s="3">
        <v>3</v>
      </c>
      <c r="E279" s="103" t="str">
        <f>'Data ALL'!$AZ$221</f>
        <v>19e</v>
      </c>
      <c r="F279" s="103" t="str">
        <f>'Data ALL'!$C$221</f>
        <v>Employer</v>
      </c>
      <c r="G279" s="103" t="str">
        <f>'Data ALL'!$AW$221</f>
        <v>Upper-middle-income</v>
      </c>
      <c r="H279" s="103" t="s">
        <v>14</v>
      </c>
      <c r="I279" s="103" t="s">
        <v>54</v>
      </c>
      <c r="J279" s="103" t="str">
        <f>'Data ALL'!$B$221</f>
        <v>Tonga</v>
      </c>
      <c r="K279" s="103" t="s">
        <v>14</v>
      </c>
      <c r="L279" s="104">
        <f>'Data ALL'!$AI$221/'Data ALL'!$AR$221*100</f>
        <v>51.937113980909601</v>
      </c>
      <c r="M279" s="104">
        <f>'Data ALL'!$AJ$221/'Data ALL'!$AR$221*100</f>
        <v>0</v>
      </c>
      <c r="N279" s="104">
        <f>'Data ALL'!$AK$221/'Data ALL'!$AR$221*100</f>
        <v>41.156653565412689</v>
      </c>
      <c r="O279" s="104">
        <f t="shared" si="4"/>
        <v>93.093767546322283</v>
      </c>
      <c r="P279" s="104">
        <f>O279-O278</f>
        <v>5.2312541198990772</v>
      </c>
      <c r="Q279" s="104">
        <v>18.481025200647352</v>
      </c>
    </row>
    <row r="280" spans="1:17" x14ac:dyDescent="0.2">
      <c r="A280" s="3">
        <v>1</v>
      </c>
      <c r="B280" s="3">
        <v>3</v>
      </c>
      <c r="C280" s="3">
        <v>3</v>
      </c>
      <c r="E280" s="3" t="str">
        <f>'Data ALL'!$AZ$233</f>
        <v>19e</v>
      </c>
      <c r="F280" s="3" t="str">
        <f>'Data ALL'!$C$233</f>
        <v>Employer</v>
      </c>
      <c r="G280" s="3" t="str">
        <f>'Data ALL'!$AW$233</f>
        <v>Upper-middle-income</v>
      </c>
      <c r="H280" s="3" t="s">
        <v>13</v>
      </c>
      <c r="I280" s="3" t="s">
        <v>54</v>
      </c>
      <c r="J280" s="3" t="str">
        <f>'Data ALL'!$B$233</f>
        <v>Tuvalu</v>
      </c>
      <c r="K280" s="3" t="s">
        <v>13</v>
      </c>
      <c r="L280" s="2">
        <f>'Data ALL'!$T$233/'Data ALL'!$AC$233*100</f>
        <v>18.75</v>
      </c>
      <c r="M280" s="2">
        <f>'Data ALL'!$U$233/'Data ALL'!$AC$233*100</f>
        <v>0</v>
      </c>
      <c r="N280" s="2">
        <f>'Data ALL'!$V$233/'Data ALL'!$AC$233*100</f>
        <v>0</v>
      </c>
      <c r="O280" s="2">
        <f t="shared" si="4"/>
        <v>18.75</v>
      </c>
      <c r="P280" s="2">
        <f>O281-O280</f>
        <v>-18.75</v>
      </c>
      <c r="Q280" s="2">
        <v>-18.75</v>
      </c>
    </row>
    <row r="281" spans="1:17" x14ac:dyDescent="0.2">
      <c r="A281" s="3">
        <v>2</v>
      </c>
      <c r="B281" s="3">
        <v>3</v>
      </c>
      <c r="C281" s="3">
        <v>3</v>
      </c>
      <c r="E281" s="103" t="str">
        <f>'Data ALL'!$AZ$233</f>
        <v>19e</v>
      </c>
      <c r="F281" s="103" t="str">
        <f>'Data ALL'!$C$233</f>
        <v>Employer</v>
      </c>
      <c r="G281" s="103" t="str">
        <f>'Data ALL'!$AW$233</f>
        <v>Upper-middle-income</v>
      </c>
      <c r="H281" s="103" t="s">
        <v>14</v>
      </c>
      <c r="I281" s="103" t="s">
        <v>54</v>
      </c>
      <c r="J281" s="103" t="str">
        <f>'Data ALL'!$B$233</f>
        <v>Tuvalu</v>
      </c>
      <c r="K281" s="103" t="s">
        <v>14</v>
      </c>
      <c r="L281" s="104">
        <f>'Data ALL'!$AI$233/'Data ALL'!$AR$233*100</f>
        <v>0</v>
      </c>
      <c r="M281" s="104">
        <f>'Data ALL'!$AJ$233/'Data ALL'!$AR$233*100</f>
        <v>0</v>
      </c>
      <c r="N281" s="104">
        <f>'Data ALL'!$AK$233/'Data ALL'!$AR$233*100</f>
        <v>0</v>
      </c>
      <c r="O281" s="104">
        <f t="shared" si="4"/>
        <v>0</v>
      </c>
      <c r="P281" s="104">
        <f>O281-O280</f>
        <v>-18.75</v>
      </c>
      <c r="Q281" s="104">
        <v>-18.75</v>
      </c>
    </row>
    <row r="282" spans="1:17" x14ac:dyDescent="0.2">
      <c r="A282" s="3">
        <v>1</v>
      </c>
      <c r="B282" s="3">
        <v>3</v>
      </c>
      <c r="C282" s="3">
        <v>4</v>
      </c>
      <c r="E282" s="3" t="str">
        <f>'Data ALL'!$AZ$41</f>
        <v>19e</v>
      </c>
      <c r="F282" s="3" t="str">
        <f>'Data ALL'!$C$41</f>
        <v>Employer</v>
      </c>
      <c r="G282" s="3" t="str">
        <f>'Data ALL'!$AW$41</f>
        <v>High-income</v>
      </c>
      <c r="H282" s="3" t="s">
        <v>13</v>
      </c>
      <c r="I282" s="3" t="s">
        <v>54</v>
      </c>
      <c r="J282" s="3" t="str">
        <f>'Data ALL'!$B$41</f>
        <v xml:space="preserve"> Brunei Darussalam</v>
      </c>
      <c r="K282" s="3" t="s">
        <v>13</v>
      </c>
      <c r="L282" s="2">
        <f>'Data ALL'!$T$41/'Data ALL'!$AC$41*100</f>
        <v>3.2614555256064688</v>
      </c>
      <c r="M282" s="2">
        <f>'Data ALL'!$U$41/'Data ALL'!$AC$41*100</f>
        <v>0</v>
      </c>
      <c r="N282" s="2">
        <f>'Data ALL'!$V$41/'Data ALL'!$AC$41*100</f>
        <v>0</v>
      </c>
      <c r="O282" s="2">
        <f t="shared" si="4"/>
        <v>3.2614555256064688</v>
      </c>
      <c r="P282" s="2">
        <f>O283-O282</f>
        <v>16.311194047043106</v>
      </c>
      <c r="Q282" s="2">
        <v>3.0606634529938299</v>
      </c>
    </row>
    <row r="283" spans="1:17" x14ac:dyDescent="0.2">
      <c r="A283" s="3">
        <v>2</v>
      </c>
      <c r="B283" s="3">
        <v>3</v>
      </c>
      <c r="C283" s="3">
        <v>4</v>
      </c>
      <c r="E283" s="103" t="str">
        <f>'Data ALL'!$AZ$41</f>
        <v>19e</v>
      </c>
      <c r="F283" s="103" t="str">
        <f>'Data ALL'!$C$41</f>
        <v>Employer</v>
      </c>
      <c r="G283" s="103" t="str">
        <f>'Data ALL'!$AW$41</f>
        <v>High-income</v>
      </c>
      <c r="H283" s="103" t="s">
        <v>14</v>
      </c>
      <c r="I283" s="103" t="s">
        <v>54</v>
      </c>
      <c r="J283" s="103" t="str">
        <f>'Data ALL'!$B$41</f>
        <v xml:space="preserve"> Brunei Darussalam</v>
      </c>
      <c r="K283" s="103" t="s">
        <v>14</v>
      </c>
      <c r="L283" s="104">
        <f>'Data ALL'!$AI$41/'Data ALL'!$AR$41*100</f>
        <v>19.572649572649574</v>
      </c>
      <c r="M283" s="104">
        <f>'Data ALL'!$AJ$41/'Data ALL'!$AR$41*100</f>
        <v>0</v>
      </c>
      <c r="N283" s="104">
        <f>'Data ALL'!$AK$41/'Data ALL'!$AR$41*100</f>
        <v>0</v>
      </c>
      <c r="O283" s="104">
        <f t="shared" si="4"/>
        <v>19.572649572649574</v>
      </c>
      <c r="P283" s="104">
        <f>O283-O282</f>
        <v>16.311194047043106</v>
      </c>
      <c r="Q283" s="104">
        <v>3.0606634529938299</v>
      </c>
    </row>
    <row r="284" spans="1:17" x14ac:dyDescent="0.2">
      <c r="A284" s="3">
        <v>1</v>
      </c>
      <c r="B284" s="3">
        <v>3</v>
      </c>
      <c r="C284" s="3">
        <v>4</v>
      </c>
      <c r="E284" s="3" t="str">
        <f>'Data ALL'!$AZ$179</f>
        <v>19e</v>
      </c>
      <c r="F284" s="3" t="str">
        <f>'Data ALL'!$C$179</f>
        <v>Employer</v>
      </c>
      <c r="G284" s="3" t="str">
        <f>'Data ALL'!$AW$179</f>
        <v>High-income</v>
      </c>
      <c r="H284" s="3" t="s">
        <v>13</v>
      </c>
      <c r="I284" s="3" t="s">
        <v>54</v>
      </c>
      <c r="J284" s="3" t="str">
        <f>'Data ALL'!$B$179</f>
        <v>Nauru</v>
      </c>
      <c r="K284" s="3" t="s">
        <v>13</v>
      </c>
      <c r="L284" s="2">
        <f>'Data ALL'!$T$179/'Data ALL'!$AC$179*100</f>
        <v>14.942528735632186</v>
      </c>
      <c r="M284" s="2">
        <f>'Data ALL'!$U$179/'Data ALL'!$AC$179*100</f>
        <v>0</v>
      </c>
      <c r="N284" s="2">
        <f>'Data ALL'!$V$179/'Data ALL'!$AC$179*100</f>
        <v>1.1494252873563218</v>
      </c>
      <c r="O284" s="2">
        <f t="shared" si="4"/>
        <v>16.091954022988507</v>
      </c>
      <c r="P284" s="2">
        <f>O285-O284</f>
        <v>-0.18286311389759824</v>
      </c>
      <c r="Q284" s="2">
        <v>-0.18286311389759824</v>
      </c>
    </row>
    <row r="285" spans="1:17" x14ac:dyDescent="0.2">
      <c r="A285" s="3">
        <v>2</v>
      </c>
      <c r="B285" s="3">
        <v>3</v>
      </c>
      <c r="C285" s="3">
        <v>4</v>
      </c>
      <c r="E285" s="103" t="str">
        <f>'Data ALL'!$AZ$179</f>
        <v>19e</v>
      </c>
      <c r="F285" s="103" t="str">
        <f>'Data ALL'!$C$179</f>
        <v>Employer</v>
      </c>
      <c r="G285" s="103" t="str">
        <f>'Data ALL'!$AW$179</f>
        <v>High-income</v>
      </c>
      <c r="H285" s="103" t="s">
        <v>14</v>
      </c>
      <c r="I285" s="103" t="s">
        <v>54</v>
      </c>
      <c r="J285" s="103" t="str">
        <f>'Data ALL'!$B$179</f>
        <v>Nauru</v>
      </c>
      <c r="K285" s="103" t="s">
        <v>14</v>
      </c>
      <c r="L285" s="104">
        <f>'Data ALL'!$AI$179/'Data ALL'!$AR$179*100</f>
        <v>15.909090909090908</v>
      </c>
      <c r="M285" s="104">
        <f>'Data ALL'!$AJ$179/'Data ALL'!$AR$179*100</f>
        <v>0</v>
      </c>
      <c r="N285" s="104">
        <f>'Data ALL'!$AK$179/'Data ALL'!$AR$179*100</f>
        <v>0</v>
      </c>
      <c r="O285" s="104">
        <f t="shared" si="4"/>
        <v>15.909090909090908</v>
      </c>
      <c r="P285" s="104">
        <f>O285-O284</f>
        <v>-0.18286311389759824</v>
      </c>
      <c r="Q285" s="104">
        <v>-0.18286311389759824</v>
      </c>
    </row>
    <row r="286" spans="1:17" x14ac:dyDescent="0.2">
      <c r="A286" s="3">
        <v>1</v>
      </c>
      <c r="B286" s="3">
        <v>4</v>
      </c>
      <c r="C286" s="3">
        <v>1</v>
      </c>
      <c r="E286" s="3" t="str">
        <f>'Data ALL'!$AZ$18</f>
        <v>13e</v>
      </c>
      <c r="F286" s="3" t="str">
        <f>'Data ALL'!$C$18</f>
        <v>Own-account workers</v>
      </c>
      <c r="G286" s="3" t="str">
        <f>'Data ALL'!$AW$18</f>
        <v>Low-income</v>
      </c>
      <c r="H286" s="3" t="s">
        <v>13</v>
      </c>
      <c r="I286" s="3" t="s">
        <v>54</v>
      </c>
      <c r="J286" s="3" t="str">
        <f>'Data ALL'!$B$18</f>
        <v>Afghanistan</v>
      </c>
      <c r="K286" s="3" t="s">
        <v>13</v>
      </c>
      <c r="L286" s="2">
        <f>'Data ALL'!$T$18/'Data ALL'!$AC$18*100</f>
        <v>79.220471286437416</v>
      </c>
      <c r="M286" s="2">
        <f>'Data ALL'!$U$18/'Data ALL'!$AC$18*100</f>
        <v>0</v>
      </c>
      <c r="N286" s="2">
        <f>'Data ALL'!$V$18/'Data ALL'!$AC$18*100</f>
        <v>10.434211904346308</v>
      </c>
      <c r="O286" s="2">
        <f t="shared" si="4"/>
        <v>89.654683190783729</v>
      </c>
      <c r="P286" s="2">
        <f>O287-O286</f>
        <v>9.4079973716079479</v>
      </c>
      <c r="Q286" s="2">
        <v>9.4079973716079479</v>
      </c>
    </row>
    <row r="287" spans="1:17" x14ac:dyDescent="0.2">
      <c r="A287" s="3">
        <v>2</v>
      </c>
      <c r="B287" s="3">
        <v>4</v>
      </c>
      <c r="C287" s="3">
        <v>1</v>
      </c>
      <c r="E287" s="103" t="str">
        <f>'Data ALL'!$AZ$18</f>
        <v>13e</v>
      </c>
      <c r="F287" s="103" t="str">
        <f>'Data ALL'!$C$18</f>
        <v>Own-account workers</v>
      </c>
      <c r="G287" s="103" t="str">
        <f>'Data ALL'!$AW$18</f>
        <v>Low-income</v>
      </c>
      <c r="H287" s="103" t="s">
        <v>14</v>
      </c>
      <c r="I287" s="103" t="s">
        <v>54</v>
      </c>
      <c r="J287" s="103" t="str">
        <f>'Data ALL'!$B$18</f>
        <v>Afghanistan</v>
      </c>
      <c r="K287" s="103" t="s">
        <v>14</v>
      </c>
      <c r="L287" s="104">
        <f>'Data ALL'!$AI$18/'Data ALL'!$AR$18*100</f>
        <v>59.075667679599398</v>
      </c>
      <c r="M287" s="104">
        <f>'Data ALL'!$AJ$18/'Data ALL'!$AR$18*100</f>
        <v>0</v>
      </c>
      <c r="N287" s="104">
        <f>'Data ALL'!$AK$18/'Data ALL'!$AR$18*100</f>
        <v>39.987012882792271</v>
      </c>
      <c r="O287" s="104">
        <f t="shared" si="4"/>
        <v>99.062680562391677</v>
      </c>
      <c r="P287" s="104">
        <f>O287-O286</f>
        <v>9.4079973716079479</v>
      </c>
      <c r="Q287" s="104">
        <v>9.4079973716079479</v>
      </c>
    </row>
    <row r="288" spans="1:17" x14ac:dyDescent="0.2">
      <c r="A288" s="3">
        <v>1</v>
      </c>
      <c r="B288" s="3">
        <v>4</v>
      </c>
      <c r="C288" s="3">
        <v>1</v>
      </c>
      <c r="E288" s="3" t="str">
        <f>'Data ALL'!$AZ$276</f>
        <v>13e</v>
      </c>
      <c r="F288" s="3" t="str">
        <f>'Data ALL'!$C$276</f>
        <v>Own-account workers</v>
      </c>
      <c r="G288" s="3" t="str">
        <f>'Data ALL'!$AW$276</f>
        <v>Lower-middle-income</v>
      </c>
      <c r="H288" s="3" t="s">
        <v>13</v>
      </c>
      <c r="I288" s="3" t="s">
        <v>54</v>
      </c>
      <c r="J288" s="3" t="str">
        <f>'Data ALL'!$B$276</f>
        <v>Western Samoa</v>
      </c>
      <c r="K288" s="3" t="s">
        <v>13</v>
      </c>
      <c r="L288" s="2">
        <f>'Data ALL'!$T$276/'Data ALL'!$AC$276*100</f>
        <v>86.567275437942598</v>
      </c>
      <c r="M288" s="2">
        <f>'Data ALL'!$U$276/'Data ALL'!$AC$276*100</f>
        <v>0</v>
      </c>
      <c r="N288" s="2">
        <f>'Data ALL'!$V$276/'Data ALL'!$AC$276*100</f>
        <v>7.1487141259783824</v>
      </c>
      <c r="O288" s="2">
        <f t="shared" si="4"/>
        <v>93.715989563920985</v>
      </c>
      <c r="P288" s="2">
        <f>O289-O288</f>
        <v>-6.1315852946985956</v>
      </c>
      <c r="Q288" s="2">
        <v>-6.1315852946985956</v>
      </c>
    </row>
    <row r="289" spans="1:17" x14ac:dyDescent="0.2">
      <c r="A289" s="3">
        <v>2</v>
      </c>
      <c r="B289" s="3">
        <v>4</v>
      </c>
      <c r="C289" s="3">
        <v>1</v>
      </c>
      <c r="E289" s="103" t="str">
        <f>'Data ALL'!$AZ$276</f>
        <v>13e</v>
      </c>
      <c r="F289" s="103" t="str">
        <f>'Data ALL'!$C$276</f>
        <v>Own-account workers</v>
      </c>
      <c r="G289" s="103" t="str">
        <f>'Data ALL'!$AW$276</f>
        <v>Lower-middle-income</v>
      </c>
      <c r="H289" s="103" t="s">
        <v>14</v>
      </c>
      <c r="I289" s="103" t="s">
        <v>54</v>
      </c>
      <c r="J289" s="103" t="str">
        <f>'Data ALL'!$B$276</f>
        <v>Western Samoa</v>
      </c>
      <c r="K289" s="103" t="s">
        <v>14</v>
      </c>
      <c r="L289" s="104">
        <f>'Data ALL'!$AI$276/'Data ALL'!$AR$276*100</f>
        <v>84.927031147898063</v>
      </c>
      <c r="M289" s="104">
        <f>'Data ALL'!$AJ$276/'Data ALL'!$AR$276*100</f>
        <v>0</v>
      </c>
      <c r="N289" s="104">
        <f>'Data ALL'!$AK$276/'Data ALL'!$AR$276*100</f>
        <v>2.6573731213243299</v>
      </c>
      <c r="O289" s="104">
        <f t="shared" si="4"/>
        <v>87.584404269222389</v>
      </c>
      <c r="P289" s="104">
        <f>O289-O288</f>
        <v>-6.1315852946985956</v>
      </c>
      <c r="Q289" s="104">
        <v>-6.1315852946985956</v>
      </c>
    </row>
    <row r="290" spans="1:17" x14ac:dyDescent="0.2">
      <c r="A290" s="3">
        <v>1</v>
      </c>
      <c r="B290" s="3">
        <v>4</v>
      </c>
      <c r="C290" s="3">
        <v>2</v>
      </c>
      <c r="E290" s="3" t="str">
        <f>'Data ALL'!$AZ$30</f>
        <v>13e</v>
      </c>
      <c r="F290" s="3" t="str">
        <f>'Data ALL'!$C$30</f>
        <v>Own-account workers</v>
      </c>
      <c r="G290" s="3" t="str">
        <f>'Data ALL'!$AW$30</f>
        <v>Lower-middle-income</v>
      </c>
      <c r="H290" s="3" t="s">
        <v>13</v>
      </c>
      <c r="I290" s="3" t="s">
        <v>54</v>
      </c>
      <c r="J290" s="3" t="str">
        <f>'Data ALL'!$B$30</f>
        <v xml:space="preserve"> Bangladesh</v>
      </c>
      <c r="K290" s="3" t="s">
        <v>13</v>
      </c>
      <c r="L290" s="2">
        <f>'Data ALL'!$T$30/'Data ALL'!$AC$30*100</f>
        <v>62.729123511819495</v>
      </c>
      <c r="M290" s="2">
        <f>'Data ALL'!$U$30/'Data ALL'!$AC$30*100</f>
        <v>0.69926622564360386</v>
      </c>
      <c r="N290" s="2">
        <f>'Data ALL'!$V$30/'Data ALL'!$AC$30*100</f>
        <v>0.69527575408935804</v>
      </c>
      <c r="O290" s="2">
        <f t="shared" si="4"/>
        <v>64.123665491552458</v>
      </c>
      <c r="P290" s="2">
        <f>O291-O290</f>
        <v>28.969096316735033</v>
      </c>
      <c r="Q290" s="2">
        <v>1.3729815432276808</v>
      </c>
    </row>
    <row r="291" spans="1:17" x14ac:dyDescent="0.2">
      <c r="A291" s="3">
        <v>2</v>
      </c>
      <c r="B291" s="3">
        <v>4</v>
      </c>
      <c r="C291" s="3">
        <v>2</v>
      </c>
      <c r="E291" s="103" t="str">
        <f>'Data ALL'!$AZ$30</f>
        <v>13e</v>
      </c>
      <c r="F291" s="103" t="str">
        <f>'Data ALL'!$C$30</f>
        <v>Own-account workers</v>
      </c>
      <c r="G291" s="103" t="str">
        <f>'Data ALL'!$AW$30</f>
        <v>Lower-middle-income</v>
      </c>
      <c r="H291" s="103" t="s">
        <v>14</v>
      </c>
      <c r="I291" s="103" t="s">
        <v>54</v>
      </c>
      <c r="J291" s="103" t="str">
        <f>'Data ALL'!$B$30</f>
        <v xml:space="preserve"> Bangladesh</v>
      </c>
      <c r="K291" s="103" t="s">
        <v>14</v>
      </c>
      <c r="L291" s="104">
        <f>'Data ALL'!$AI$30/'Data ALL'!$AR$30*100</f>
        <v>88.932394154105268</v>
      </c>
      <c r="M291" s="104">
        <f>'Data ALL'!$AJ$30/'Data ALL'!$AR$30*100</f>
        <v>0.55626608159408641</v>
      </c>
      <c r="N291" s="104">
        <f>'Data ALL'!$AK$30/'Data ALL'!$AR$30*100</f>
        <v>3.6041015725881365</v>
      </c>
      <c r="O291" s="104">
        <f t="shared" si="4"/>
        <v>93.092761808287491</v>
      </c>
      <c r="P291" s="104">
        <f>O291-O290</f>
        <v>28.969096316735033</v>
      </c>
      <c r="Q291" s="104">
        <v>1.3729815432276808</v>
      </c>
    </row>
    <row r="292" spans="1:17" x14ac:dyDescent="0.2">
      <c r="A292" s="3">
        <v>1</v>
      </c>
      <c r="B292" s="3">
        <v>4</v>
      </c>
      <c r="C292" s="3">
        <v>2</v>
      </c>
      <c r="E292" s="3" t="str">
        <f>'Data ALL'!$AZ$48</f>
        <v>13e</v>
      </c>
      <c r="F292" s="3" t="str">
        <f>'Data ALL'!$C$48</f>
        <v>Own-account workers</v>
      </c>
      <c r="G292" s="3" t="str">
        <f>'Data ALL'!$AW$48</f>
        <v>Lower-middle-income</v>
      </c>
      <c r="H292" s="3" t="s">
        <v>13</v>
      </c>
      <c r="I292" s="3" t="s">
        <v>54</v>
      </c>
      <c r="J292" s="3" t="str">
        <f>'Data ALL'!$B$48</f>
        <v xml:space="preserve"> Cambodia</v>
      </c>
      <c r="K292" s="3" t="s">
        <v>13</v>
      </c>
      <c r="L292" s="2">
        <f>'Data ALL'!$T$48/'Data ALL'!$AC$48*100</f>
        <v>77.245711288712897</v>
      </c>
      <c r="M292" s="2">
        <f>'Data ALL'!$U$48/'Data ALL'!$AC$48*100</f>
        <v>0</v>
      </c>
      <c r="N292" s="2">
        <f>'Data ALL'!$V$48/'Data ALL'!$AC$48*100</f>
        <v>19.580087316011348</v>
      </c>
      <c r="O292" s="2">
        <f t="shared" si="4"/>
        <v>96.825798604724241</v>
      </c>
      <c r="P292" s="2">
        <f>O293-O292</f>
        <v>0.10219968635331611</v>
      </c>
      <c r="Q292" s="2">
        <v>0.10219968635331611</v>
      </c>
    </row>
    <row r="293" spans="1:17" x14ac:dyDescent="0.2">
      <c r="A293" s="3">
        <v>2</v>
      </c>
      <c r="B293" s="3">
        <v>4</v>
      </c>
      <c r="C293" s="3">
        <v>2</v>
      </c>
      <c r="E293" s="103" t="str">
        <f>'Data ALL'!$AZ$48</f>
        <v>13e</v>
      </c>
      <c r="F293" s="103" t="str">
        <f>'Data ALL'!$C$48</f>
        <v>Own-account workers</v>
      </c>
      <c r="G293" s="103" t="str">
        <f>'Data ALL'!$AW$48</f>
        <v>Lower-middle-income</v>
      </c>
      <c r="H293" s="103" t="s">
        <v>14</v>
      </c>
      <c r="I293" s="103" t="s">
        <v>54</v>
      </c>
      <c r="J293" s="103" t="str">
        <f>'Data ALL'!$B$48</f>
        <v xml:space="preserve"> Cambodia</v>
      </c>
      <c r="K293" s="103" t="s">
        <v>14</v>
      </c>
      <c r="L293" s="104">
        <f>'Data ALL'!$AI$48/'Data ALL'!$AR$48*100</f>
        <v>69.852632141092911</v>
      </c>
      <c r="M293" s="104">
        <f>'Data ALL'!$AJ$48/'Data ALL'!$AR$48*100</f>
        <v>0</v>
      </c>
      <c r="N293" s="104">
        <f>'Data ALL'!$AK$48/'Data ALL'!$AR$48*100</f>
        <v>27.075366149984646</v>
      </c>
      <c r="O293" s="104">
        <f t="shared" si="4"/>
        <v>96.927998291077557</v>
      </c>
      <c r="P293" s="104">
        <f>O293-O292</f>
        <v>0.10219968635331611</v>
      </c>
      <c r="Q293" s="104">
        <v>0.10219968635331611</v>
      </c>
    </row>
    <row r="294" spans="1:17" x14ac:dyDescent="0.2">
      <c r="A294" s="3">
        <v>1</v>
      </c>
      <c r="B294" s="3">
        <v>4</v>
      </c>
      <c r="C294" s="3">
        <v>2</v>
      </c>
      <c r="E294" s="3" t="str">
        <f>'Data ALL'!$AZ$78</f>
        <v>13e</v>
      </c>
      <c r="F294" s="3" t="str">
        <f>'Data ALL'!$C$78</f>
        <v>Own-account workers</v>
      </c>
      <c r="G294" s="3" t="str">
        <f>'Data ALL'!$AW$78</f>
        <v>Lower-middle-income</v>
      </c>
      <c r="H294" s="3" t="s">
        <v>13</v>
      </c>
      <c r="I294" s="3" t="s">
        <v>54</v>
      </c>
      <c r="J294" s="3" t="str">
        <f>'Data ALL'!$B$78</f>
        <v xml:space="preserve"> India</v>
      </c>
      <c r="K294" s="3" t="s">
        <v>13</v>
      </c>
      <c r="L294" s="2">
        <f>'Data ALL'!$T$78/'Data ALL'!$AC$78*100</f>
        <v>95.475153793570328</v>
      </c>
      <c r="M294" s="2">
        <f>'Data ALL'!$U$78/'Data ALL'!$AC$78*100</f>
        <v>0.44083341654873015</v>
      </c>
      <c r="N294" s="2">
        <f>'Data ALL'!$V$78/'Data ALL'!$AC$78*100</f>
        <v>2.1388881935246511</v>
      </c>
      <c r="O294" s="2">
        <f t="shared" si="4"/>
        <v>98.054875403643706</v>
      </c>
      <c r="P294" s="2">
        <f>O295-O294</f>
        <v>0.5107471984600096</v>
      </c>
      <c r="Q294" s="2">
        <v>0.47400144783117071</v>
      </c>
    </row>
    <row r="295" spans="1:17" x14ac:dyDescent="0.2">
      <c r="A295" s="3">
        <v>2</v>
      </c>
      <c r="B295" s="3">
        <v>4</v>
      </c>
      <c r="C295" s="3">
        <v>2</v>
      </c>
      <c r="E295" s="103" t="str">
        <f>'Data ALL'!$AZ$78</f>
        <v>13e</v>
      </c>
      <c r="F295" s="103" t="str">
        <f>'Data ALL'!$C$78</f>
        <v>Own-account workers</v>
      </c>
      <c r="G295" s="103" t="str">
        <f>'Data ALL'!$AW$78</f>
        <v>Lower-middle-income</v>
      </c>
      <c r="H295" s="103" t="s">
        <v>14</v>
      </c>
      <c r="I295" s="103" t="s">
        <v>54</v>
      </c>
      <c r="J295" s="103" t="str">
        <f>'Data ALL'!$B$78</f>
        <v xml:space="preserve"> India</v>
      </c>
      <c r="K295" s="103" t="s">
        <v>14</v>
      </c>
      <c r="L295" s="104">
        <f>'Data ALL'!$AI$78/'Data ALL'!$AR$78*100</f>
        <v>92.377832756469786</v>
      </c>
      <c r="M295" s="104">
        <f>'Data ALL'!$AJ$78/'Data ALL'!$AR$78*100</f>
        <v>0.99344131905923139</v>
      </c>
      <c r="N295" s="104">
        <f>'Data ALL'!$AK$78/'Data ALL'!$AR$78*100</f>
        <v>5.1943485265747036</v>
      </c>
      <c r="O295" s="104">
        <f t="shared" si="4"/>
        <v>98.565622602103716</v>
      </c>
      <c r="P295" s="104">
        <f>O295-O294</f>
        <v>0.5107471984600096</v>
      </c>
      <c r="Q295" s="104">
        <v>0.47400144783117071</v>
      </c>
    </row>
    <row r="296" spans="1:17" x14ac:dyDescent="0.2">
      <c r="A296" s="3">
        <v>1</v>
      </c>
      <c r="B296" s="3">
        <v>4</v>
      </c>
      <c r="C296" s="3">
        <v>2</v>
      </c>
      <c r="E296" s="3" t="str">
        <f>'Data ALL'!$AZ$90</f>
        <v>13e</v>
      </c>
      <c r="F296" s="3" t="str">
        <f>'Data ALL'!$C$90</f>
        <v>Own-account workers</v>
      </c>
      <c r="G296" s="3" t="str">
        <f>'Data ALL'!$AW$90</f>
        <v>Lower-middle-income</v>
      </c>
      <c r="H296" s="3" t="s">
        <v>13</v>
      </c>
      <c r="I296" s="3" t="s">
        <v>54</v>
      </c>
      <c r="J296" s="3" t="str">
        <f>'Data ALL'!$B$90</f>
        <v>Kiribati</v>
      </c>
      <c r="K296" s="3" t="s">
        <v>13</v>
      </c>
      <c r="L296" s="2">
        <f>'Data ALL'!$T$90/'Data ALL'!$AC$90*100</f>
        <v>29.059829059829063</v>
      </c>
      <c r="M296" s="2">
        <f>'Data ALL'!$U$90/'Data ALL'!$AC$90*100</f>
        <v>6.6239316239316244</v>
      </c>
      <c r="N296" s="2">
        <f>'Data ALL'!$V$90/'Data ALL'!$AC$90*100</f>
        <v>49.755799755799757</v>
      </c>
      <c r="O296" s="2">
        <f t="shared" si="4"/>
        <v>85.439560439560438</v>
      </c>
      <c r="P296" s="2">
        <f>O297-O296</f>
        <v>-1.843345928519426</v>
      </c>
      <c r="Q296" s="2">
        <v>-1.843345928519426</v>
      </c>
    </row>
    <row r="297" spans="1:17" x14ac:dyDescent="0.2">
      <c r="A297" s="3">
        <v>2</v>
      </c>
      <c r="B297" s="3">
        <v>4</v>
      </c>
      <c r="C297" s="3">
        <v>2</v>
      </c>
      <c r="E297" s="103" t="str">
        <f>'Data ALL'!$AZ$90</f>
        <v>13e</v>
      </c>
      <c r="F297" s="103" t="str">
        <f>'Data ALL'!$C$90</f>
        <v>Own-account workers</v>
      </c>
      <c r="G297" s="103" t="str">
        <f>'Data ALL'!$AW$90</f>
        <v>Lower-middle-income</v>
      </c>
      <c r="H297" s="103" t="s">
        <v>14</v>
      </c>
      <c r="I297" s="103" t="s">
        <v>54</v>
      </c>
      <c r="J297" s="103" t="str">
        <f>'Data ALL'!$B$90</f>
        <v>Kiribati</v>
      </c>
      <c r="K297" s="103" t="s">
        <v>14</v>
      </c>
      <c r="L297" s="104">
        <f>'Data ALL'!$AI$90/'Data ALL'!$AR$90*100</f>
        <v>30.424114966701715</v>
      </c>
      <c r="M297" s="104">
        <f>'Data ALL'!$AJ$90/'Data ALL'!$AR$90*100</f>
        <v>2.6288117770767614</v>
      </c>
      <c r="N297" s="104">
        <f>'Data ALL'!$AK$90/'Data ALL'!$AR$90*100</f>
        <v>50.543287767262534</v>
      </c>
      <c r="O297" s="104">
        <f t="shared" si="4"/>
        <v>83.596214511041012</v>
      </c>
      <c r="P297" s="104">
        <f>O297-O296</f>
        <v>-1.843345928519426</v>
      </c>
      <c r="Q297" s="104">
        <v>-1.843345928519426</v>
      </c>
    </row>
    <row r="298" spans="1:17" x14ac:dyDescent="0.2">
      <c r="A298" s="3">
        <v>1</v>
      </c>
      <c r="B298" s="3">
        <v>4</v>
      </c>
      <c r="C298" s="3">
        <v>2</v>
      </c>
      <c r="E298" s="3" t="str">
        <f>'Data ALL'!$AZ$102</f>
        <v>13e</v>
      </c>
      <c r="F298" s="3" t="str">
        <f>'Data ALL'!$C$102</f>
        <v>Own-account workers</v>
      </c>
      <c r="G298" s="3" t="str">
        <f>'Data ALL'!$AW$102</f>
        <v>Lower-middle-income</v>
      </c>
      <c r="H298" s="3" t="s">
        <v>13</v>
      </c>
      <c r="I298" s="3" t="s">
        <v>54</v>
      </c>
      <c r="J298" s="3" t="str">
        <f>'Data ALL'!$B$102</f>
        <v>Lao PDR</v>
      </c>
      <c r="K298" s="3" t="s">
        <v>13</v>
      </c>
      <c r="L298" s="2">
        <f>'Data ALL'!$T$102/'Data ALL'!$AC$102*100</f>
        <v>16.756458030020248</v>
      </c>
      <c r="M298" s="2">
        <f>'Data ALL'!$U$102/'Data ALL'!$AC$102*100</f>
        <v>0</v>
      </c>
      <c r="N298" s="2">
        <f>'Data ALL'!$V$102/'Data ALL'!$AC$102*100</f>
        <v>81.906505811852895</v>
      </c>
      <c r="O298" s="2">
        <f t="shared" si="4"/>
        <v>98.662963841873136</v>
      </c>
      <c r="P298" s="2">
        <f>O299-O298</f>
        <v>-1.2371277886254717</v>
      </c>
      <c r="Q298" s="2">
        <v>-1.2371277886254717</v>
      </c>
    </row>
    <row r="299" spans="1:17" x14ac:dyDescent="0.2">
      <c r="A299" s="3">
        <v>2</v>
      </c>
      <c r="B299" s="3">
        <v>4</v>
      </c>
      <c r="C299" s="3">
        <v>2</v>
      </c>
      <c r="E299" s="103" t="str">
        <f>'Data ALL'!$AZ$102</f>
        <v>13e</v>
      </c>
      <c r="F299" s="103" t="str">
        <f>'Data ALL'!$C$102</f>
        <v>Own-account workers</v>
      </c>
      <c r="G299" s="103" t="str">
        <f>'Data ALL'!$AW$102</f>
        <v>Lower-middle-income</v>
      </c>
      <c r="H299" s="103" t="s">
        <v>14</v>
      </c>
      <c r="I299" s="103" t="s">
        <v>54</v>
      </c>
      <c r="J299" s="103" t="str">
        <f>'Data ALL'!$B$102</f>
        <v>Lao PDR</v>
      </c>
      <c r="K299" s="103" t="s">
        <v>14</v>
      </c>
      <c r="L299" s="104">
        <f>'Data ALL'!$AI$102/'Data ALL'!$AR$102*100</f>
        <v>15.223367624190434</v>
      </c>
      <c r="M299" s="104">
        <f>'Data ALL'!$AJ$102/'Data ALL'!$AR$102*100</f>
        <v>0</v>
      </c>
      <c r="N299" s="104">
        <f>'Data ALL'!$AK$102/'Data ALL'!$AR$102*100</f>
        <v>82.202468429057234</v>
      </c>
      <c r="O299" s="104">
        <f t="shared" si="4"/>
        <v>97.425836053247664</v>
      </c>
      <c r="P299" s="104">
        <f>O299-O298</f>
        <v>-1.2371277886254717</v>
      </c>
      <c r="Q299" s="104">
        <v>-1.2371277886254717</v>
      </c>
    </row>
    <row r="300" spans="1:17" x14ac:dyDescent="0.2">
      <c r="A300" s="3">
        <v>1</v>
      </c>
      <c r="B300" s="3">
        <v>4</v>
      </c>
      <c r="C300" s="3">
        <v>2</v>
      </c>
      <c r="E300" s="3" t="str">
        <f>'Data ALL'!$AZ$138</f>
        <v>13e</v>
      </c>
      <c r="F300" s="3" t="str">
        <f>'Data ALL'!$C$138</f>
        <v>Own-account workers</v>
      </c>
      <c r="G300" s="3" t="str">
        <f>'Data ALL'!$AW$138</f>
        <v>Upper-middle-income</v>
      </c>
      <c r="H300" s="3" t="s">
        <v>13</v>
      </c>
      <c r="I300" s="3" t="s">
        <v>54</v>
      </c>
      <c r="J300" s="3" t="str">
        <f>'Data ALL'!$B$138</f>
        <v>Mongolia</v>
      </c>
      <c r="K300" s="3" t="s">
        <v>13</v>
      </c>
      <c r="L300" s="2">
        <f>'Data ALL'!$T$138/'Data ALL'!$AC$138*100</f>
        <v>83.3981648498157</v>
      </c>
      <c r="M300" s="2">
        <f>'Data ALL'!$U$138/'Data ALL'!$AC$138*100</f>
        <v>0</v>
      </c>
      <c r="N300" s="2">
        <f>'Data ALL'!$V$138/'Data ALL'!$AC$138*100</f>
        <v>1.9508273860873657</v>
      </c>
      <c r="O300" s="2">
        <f t="shared" si="4"/>
        <v>85.348992235903069</v>
      </c>
      <c r="P300" s="2">
        <f>O301-O300</f>
        <v>-7.4936436086290854</v>
      </c>
      <c r="Q300" s="2">
        <v>-4.4949228208930379</v>
      </c>
    </row>
    <row r="301" spans="1:17" x14ac:dyDescent="0.2">
      <c r="A301" s="3">
        <v>2</v>
      </c>
      <c r="B301" s="3">
        <v>4</v>
      </c>
      <c r="C301" s="3">
        <v>2</v>
      </c>
      <c r="E301" s="103" t="str">
        <f>'Data ALL'!$AZ$138</f>
        <v>13e</v>
      </c>
      <c r="F301" s="103" t="str">
        <f>'Data ALL'!$C$138</f>
        <v>Own-account workers</v>
      </c>
      <c r="G301" s="103" t="str">
        <f>'Data ALL'!$AW$138</f>
        <v>Upper-middle-income</v>
      </c>
      <c r="H301" s="103" t="s">
        <v>14</v>
      </c>
      <c r="I301" s="103" t="s">
        <v>54</v>
      </c>
      <c r="J301" s="103" t="str">
        <f>'Data ALL'!$B$138</f>
        <v>Mongolia</v>
      </c>
      <c r="K301" s="103" t="s">
        <v>14</v>
      </c>
      <c r="L301" s="104">
        <f>'Data ALL'!$AI$138/'Data ALL'!$AR$138*100</f>
        <v>76.567988696351833</v>
      </c>
      <c r="M301" s="104">
        <f>'Data ALL'!$AJ$138/'Data ALL'!$AR$138*100</f>
        <v>0</v>
      </c>
      <c r="N301" s="104">
        <f>'Data ALL'!$AK$138/'Data ALL'!$AR$138*100</f>
        <v>1.28735993092215</v>
      </c>
      <c r="O301" s="104">
        <f t="shared" si="4"/>
        <v>77.855348627273983</v>
      </c>
      <c r="P301" s="104">
        <f>O301-O300</f>
        <v>-7.4936436086290854</v>
      </c>
      <c r="Q301" s="104">
        <v>-4.4949228208930379</v>
      </c>
    </row>
    <row r="302" spans="1:17" x14ac:dyDescent="0.2">
      <c r="A302" s="3">
        <v>1</v>
      </c>
      <c r="B302" s="3">
        <v>4</v>
      </c>
      <c r="C302" s="3">
        <v>2</v>
      </c>
      <c r="E302" s="3" t="str">
        <f>'Data ALL'!$AZ$150</f>
        <v>13e</v>
      </c>
      <c r="F302" s="3" t="str">
        <f>'Data ALL'!$C$150</f>
        <v>Own-account workers</v>
      </c>
      <c r="G302" s="3" t="str">
        <f>'Data ALL'!$AW$150</f>
        <v>Lower-middle-income</v>
      </c>
      <c r="H302" s="3" t="s">
        <v>13</v>
      </c>
      <c r="I302" s="3" t="s">
        <v>54</v>
      </c>
      <c r="J302" s="3" t="str">
        <f>'Data ALL'!$B$150</f>
        <v>Myanmar</v>
      </c>
      <c r="K302" s="3" t="s">
        <v>13</v>
      </c>
      <c r="L302" s="2">
        <f>'Data ALL'!$T$150/'Data ALL'!$AC$150*100</f>
        <v>61.977798053243959</v>
      </c>
      <c r="M302" s="2">
        <f>'Data ALL'!$U$150/'Data ALL'!$AC$150*100</f>
        <v>0</v>
      </c>
      <c r="N302" s="2">
        <f>'Data ALL'!$V$150/'Data ALL'!$AC$150*100</f>
        <v>3.7161318519583828</v>
      </c>
      <c r="O302" s="2">
        <f t="shared" si="4"/>
        <v>65.693929905202339</v>
      </c>
      <c r="P302" s="2">
        <f>O303-O302</f>
        <v>17.666063752753189</v>
      </c>
      <c r="Q302" s="2">
        <v>17.666063752753189</v>
      </c>
    </row>
    <row r="303" spans="1:17" x14ac:dyDescent="0.2">
      <c r="A303" s="3">
        <v>2</v>
      </c>
      <c r="B303" s="3">
        <v>4</v>
      </c>
      <c r="C303" s="3">
        <v>2</v>
      </c>
      <c r="E303" s="103" t="str">
        <f>'Data ALL'!$AZ$150</f>
        <v>13e</v>
      </c>
      <c r="F303" s="103" t="str">
        <f>'Data ALL'!$C$150</f>
        <v>Own-account workers</v>
      </c>
      <c r="G303" s="103" t="str">
        <f>'Data ALL'!$AW$150</f>
        <v>Lower-middle-income</v>
      </c>
      <c r="H303" s="103" t="s">
        <v>14</v>
      </c>
      <c r="I303" s="103" t="s">
        <v>54</v>
      </c>
      <c r="J303" s="103" t="str">
        <f>'Data ALL'!$B$150</f>
        <v>Myanmar</v>
      </c>
      <c r="K303" s="103" t="s">
        <v>14</v>
      </c>
      <c r="L303" s="104">
        <f>'Data ALL'!$AI$150/'Data ALL'!$AR$150*100</f>
        <v>73.75035186925713</v>
      </c>
      <c r="M303" s="104">
        <f>'Data ALL'!$AJ$150/'Data ALL'!$AR$150*100</f>
        <v>0</v>
      </c>
      <c r="N303" s="104">
        <f>'Data ALL'!$AK$150/'Data ALL'!$AR$150*100</f>
        <v>9.6096417886983954</v>
      </c>
      <c r="O303" s="104">
        <f t="shared" si="4"/>
        <v>83.359993657955528</v>
      </c>
      <c r="P303" s="104">
        <f>O303-O302</f>
        <v>17.666063752753189</v>
      </c>
      <c r="Q303" s="104">
        <v>17.666063752753189</v>
      </c>
    </row>
    <row r="304" spans="1:17" x14ac:dyDescent="0.2">
      <c r="A304" s="3">
        <v>1</v>
      </c>
      <c r="B304" s="3">
        <v>4</v>
      </c>
      <c r="C304" s="3">
        <v>2</v>
      </c>
      <c r="E304" s="3" t="str">
        <f>'Data ALL'!$AZ$162</f>
        <v>13e</v>
      </c>
      <c r="F304" s="3" t="str">
        <f>'Data ALL'!$C$162</f>
        <v>Own-account workers</v>
      </c>
      <c r="G304" s="3" t="str">
        <f>'Data ALL'!$AW$162</f>
        <v>Lower-middle-income</v>
      </c>
      <c r="H304" s="3" t="s">
        <v>13</v>
      </c>
      <c r="I304" s="3" t="s">
        <v>54</v>
      </c>
      <c r="J304" s="3" t="str">
        <f>'Data ALL'!$B$162</f>
        <v>Nepal</v>
      </c>
      <c r="K304" s="3" t="s">
        <v>13</v>
      </c>
      <c r="L304" s="2">
        <f>'Data ALL'!$T$162/'Data ALL'!$AC$162*100</f>
        <v>61.129185030280212</v>
      </c>
      <c r="M304" s="2">
        <f>'Data ALL'!$U$162/'Data ALL'!$AC$162*100</f>
        <v>0</v>
      </c>
      <c r="N304" s="2">
        <f>'Data ALL'!$V$162/'Data ALL'!$AC$162*100</f>
        <v>11.149636700680549</v>
      </c>
      <c r="O304" s="2">
        <f t="shared" si="4"/>
        <v>72.278821730960757</v>
      </c>
      <c r="P304" s="2">
        <f>O305-O304</f>
        <v>10.670283431515614</v>
      </c>
      <c r="Q304" s="2">
        <v>10.670283431515614</v>
      </c>
    </row>
    <row r="305" spans="1:17" x14ac:dyDescent="0.2">
      <c r="A305" s="3">
        <v>2</v>
      </c>
      <c r="B305" s="3">
        <v>4</v>
      </c>
      <c r="C305" s="3">
        <v>2</v>
      </c>
      <c r="E305" s="103" t="str">
        <f>'Data ALL'!$AZ$162</f>
        <v>13e</v>
      </c>
      <c r="F305" s="103" t="str">
        <f>'Data ALL'!$C$162</f>
        <v>Own-account workers</v>
      </c>
      <c r="G305" s="103" t="str">
        <f>'Data ALL'!$AW$162</f>
        <v>Lower-middle-income</v>
      </c>
      <c r="H305" s="103" t="s">
        <v>14</v>
      </c>
      <c r="I305" s="103" t="s">
        <v>54</v>
      </c>
      <c r="J305" s="103" t="str">
        <f>'Data ALL'!$B$162</f>
        <v>Nepal</v>
      </c>
      <c r="K305" s="103" t="s">
        <v>14</v>
      </c>
      <c r="L305" s="104">
        <f>'Data ALL'!$AI$162/'Data ALL'!$AR$162*100</f>
        <v>60.763642896609241</v>
      </c>
      <c r="M305" s="104">
        <f>'Data ALL'!$AJ$162/'Data ALL'!$AR$162*100</f>
        <v>0</v>
      </c>
      <c r="N305" s="104">
        <f>'Data ALL'!$AK$162/'Data ALL'!$AR$162*100</f>
        <v>22.185462265867137</v>
      </c>
      <c r="O305" s="104">
        <f t="shared" si="4"/>
        <v>82.949105162476371</v>
      </c>
      <c r="P305" s="104">
        <f>O305-O304</f>
        <v>10.670283431515614</v>
      </c>
      <c r="Q305" s="104">
        <v>10.670283431515614</v>
      </c>
    </row>
    <row r="306" spans="1:17" x14ac:dyDescent="0.2">
      <c r="A306" s="3">
        <v>1</v>
      </c>
      <c r="B306" s="3">
        <v>4</v>
      </c>
      <c r="C306" s="3">
        <v>2</v>
      </c>
      <c r="E306" s="3" t="str">
        <f>'Data ALL'!$AZ$186</f>
        <v>13e</v>
      </c>
      <c r="F306" s="3" t="str">
        <f>'Data ALL'!$C$186</f>
        <v>Own-account workers</v>
      </c>
      <c r="G306" s="3" t="str">
        <f>'Data ALL'!$AW$186</f>
        <v>Lower-middle-income</v>
      </c>
      <c r="H306" s="3" t="s">
        <v>13</v>
      </c>
      <c r="I306" s="3" t="s">
        <v>54</v>
      </c>
      <c r="J306" s="3" t="str">
        <f>'Data ALL'!$B$186</f>
        <v>Pakistan</v>
      </c>
      <c r="K306" s="3" t="s">
        <v>13</v>
      </c>
      <c r="L306" s="2">
        <f>'Data ALL'!$T$186/'Data ALL'!$AC$186*100</f>
        <v>86.830785914225316</v>
      </c>
      <c r="M306" s="2">
        <f>'Data ALL'!$U$186/'Data ALL'!$AC$186*100</f>
        <v>2.3101263515907583E-3</v>
      </c>
      <c r="N306" s="2">
        <f>'Data ALL'!$V$186/'Data ALL'!$AC$186*100</f>
        <v>1.1149029125765024</v>
      </c>
      <c r="O306" s="2">
        <f t="shared" si="4"/>
        <v>87.947998953153402</v>
      </c>
      <c r="P306" s="2">
        <f>O307-O306</f>
        <v>9.8742218050183084</v>
      </c>
      <c r="Q306" s="2">
        <v>9.8742218050183084</v>
      </c>
    </row>
    <row r="307" spans="1:17" x14ac:dyDescent="0.2">
      <c r="A307" s="3">
        <v>2</v>
      </c>
      <c r="B307" s="3">
        <v>4</v>
      </c>
      <c r="C307" s="3">
        <v>2</v>
      </c>
      <c r="E307" s="103" t="str">
        <f>'Data ALL'!$AZ$186</f>
        <v>13e</v>
      </c>
      <c r="F307" s="103" t="str">
        <f>'Data ALL'!$C$186</f>
        <v>Own-account workers</v>
      </c>
      <c r="G307" s="103" t="str">
        <f>'Data ALL'!$AW$186</f>
        <v>Lower-middle-income</v>
      </c>
      <c r="H307" s="103" t="s">
        <v>14</v>
      </c>
      <c r="I307" s="103" t="s">
        <v>54</v>
      </c>
      <c r="J307" s="103" t="str">
        <f>'Data ALL'!$B$186</f>
        <v>Pakistan</v>
      </c>
      <c r="K307" s="103" t="s">
        <v>14</v>
      </c>
      <c r="L307" s="104">
        <f>'Data ALL'!$AI$186/'Data ALL'!$AR$186*100</f>
        <v>89.884813358852227</v>
      </c>
      <c r="M307" s="104">
        <f>'Data ALL'!$AJ$186/'Data ALL'!$AR$186*100</f>
        <v>0</v>
      </c>
      <c r="N307" s="104">
        <f>'Data ALL'!$AK$186/'Data ALL'!$AR$186*100</f>
        <v>7.937407399319488</v>
      </c>
      <c r="O307" s="104">
        <f t="shared" si="4"/>
        <v>97.82222075817171</v>
      </c>
      <c r="P307" s="104">
        <f>O307-O306</f>
        <v>9.8742218050183084</v>
      </c>
      <c r="Q307" s="104">
        <v>9.8742218050183084</v>
      </c>
    </row>
    <row r="308" spans="1:17" x14ac:dyDescent="0.2">
      <c r="A308" s="3">
        <v>1</v>
      </c>
      <c r="B308" s="3">
        <v>4</v>
      </c>
      <c r="C308" s="3">
        <v>2</v>
      </c>
      <c r="E308" s="3" t="str">
        <f>'Data ALL'!$AZ$192</f>
        <v>13e</v>
      </c>
      <c r="F308" s="3" t="str">
        <f>'Data ALL'!$C$192</f>
        <v>Own-account workers</v>
      </c>
      <c r="G308" s="3" t="str">
        <f>'Data ALL'!$AW$192</f>
        <v>Lower-middle-income</v>
      </c>
      <c r="H308" s="3" t="s">
        <v>13</v>
      </c>
      <c r="I308" s="3" t="s">
        <v>54</v>
      </c>
      <c r="J308" s="3" t="str">
        <f>'Data ALL'!$B$192</f>
        <v>Sri Lanka</v>
      </c>
      <c r="K308" s="3" t="s">
        <v>13</v>
      </c>
      <c r="L308" s="2">
        <f>'Data ALL'!$T$192/'Data ALL'!$AC$192*100</f>
        <v>81.492529392533456</v>
      </c>
      <c r="M308" s="2">
        <f>'Data ALL'!$U$192/'Data ALL'!$AC$192*100</f>
        <v>0</v>
      </c>
      <c r="N308" s="2">
        <f>'Data ALL'!$V$192/'Data ALL'!$AC$192*100</f>
        <v>10.052163830173914</v>
      </c>
      <c r="O308" s="2">
        <f t="shared" si="4"/>
        <v>91.544693222707366</v>
      </c>
      <c r="P308" s="2">
        <f>O309-O308</f>
        <v>2.0332049416345086</v>
      </c>
      <c r="Q308" s="2">
        <v>1.590784555082621</v>
      </c>
    </row>
    <row r="309" spans="1:17" x14ac:dyDescent="0.2">
      <c r="A309" s="3">
        <v>2</v>
      </c>
      <c r="B309" s="3">
        <v>4</v>
      </c>
      <c r="C309" s="3">
        <v>2</v>
      </c>
      <c r="E309" s="103" t="str">
        <f>'Data ALL'!$AZ$192</f>
        <v>13e</v>
      </c>
      <c r="F309" s="103" t="str">
        <f>'Data ALL'!$C$192</f>
        <v>Own-account workers</v>
      </c>
      <c r="G309" s="103" t="str">
        <f>'Data ALL'!$AW$192</f>
        <v>Lower-middle-income</v>
      </c>
      <c r="H309" s="103" t="s">
        <v>14</v>
      </c>
      <c r="I309" s="103" t="s">
        <v>54</v>
      </c>
      <c r="J309" s="103" t="str">
        <f>'Data ALL'!$B$192</f>
        <v>Sri Lanka</v>
      </c>
      <c r="K309" s="103" t="s">
        <v>14</v>
      </c>
      <c r="L309" s="104">
        <f>'Data ALL'!$AI$192/'Data ALL'!$AR$192*100</f>
        <v>85.510244707019865</v>
      </c>
      <c r="M309" s="104">
        <f>'Data ALL'!$AJ$192/'Data ALL'!$AR$192*100</f>
        <v>0</v>
      </c>
      <c r="N309" s="104">
        <f>'Data ALL'!$AK$192/'Data ALL'!$AR$192*100</f>
        <v>8.0676534573220149</v>
      </c>
      <c r="O309" s="104">
        <f t="shared" si="4"/>
        <v>93.577898164341875</v>
      </c>
      <c r="P309" s="104">
        <f>O309-O308</f>
        <v>2.0332049416345086</v>
      </c>
      <c r="Q309" s="104">
        <v>1.590784555082621</v>
      </c>
    </row>
    <row r="310" spans="1:17" x14ac:dyDescent="0.2">
      <c r="A310" s="3">
        <v>1</v>
      </c>
      <c r="B310" s="3">
        <v>4</v>
      </c>
      <c r="C310" s="3">
        <v>2</v>
      </c>
      <c r="E310" s="3" t="str">
        <f>'Data ALL'!$AZ$204</f>
        <v>13e</v>
      </c>
      <c r="F310" s="3" t="str">
        <f>'Data ALL'!$C$204</f>
        <v>Own-account workers</v>
      </c>
      <c r="G310" s="3" t="str">
        <f>'Data ALL'!$AW$204</f>
        <v>Lower-middle-income</v>
      </c>
      <c r="H310" s="3" t="s">
        <v>13</v>
      </c>
      <c r="I310" s="3" t="s">
        <v>54</v>
      </c>
      <c r="J310" s="3" t="str">
        <f>'Data ALL'!$B$204</f>
        <v>Timor Leste</v>
      </c>
      <c r="K310" s="3" t="s">
        <v>13</v>
      </c>
      <c r="L310" s="2">
        <f>'Data ALL'!$T$204/'Data ALL'!$AC$204*100</f>
        <v>38.328930207671469</v>
      </c>
      <c r="M310" s="2">
        <f>'Data ALL'!$U$204/'Data ALL'!$AC$204*100</f>
        <v>0</v>
      </c>
      <c r="N310" s="2">
        <f>'Data ALL'!$V$204/'Data ALL'!$AC$204*100</f>
        <v>58.519212119185369</v>
      </c>
      <c r="O310" s="2">
        <f t="shared" si="4"/>
        <v>96.848142326856845</v>
      </c>
      <c r="P310" s="2">
        <f>O311-O310</f>
        <v>-2.9774172160337855</v>
      </c>
      <c r="Q310" s="2">
        <v>-2.9774172160337855</v>
      </c>
    </row>
    <row r="311" spans="1:17" x14ac:dyDescent="0.2">
      <c r="A311" s="3">
        <v>2</v>
      </c>
      <c r="B311" s="3">
        <v>4</v>
      </c>
      <c r="C311" s="3">
        <v>2</v>
      </c>
      <c r="E311" s="103" t="str">
        <f>'Data ALL'!$AZ$204</f>
        <v>13e</v>
      </c>
      <c r="F311" s="103" t="str">
        <f>'Data ALL'!$C$204</f>
        <v>Own-account workers</v>
      </c>
      <c r="G311" s="103" t="str">
        <f>'Data ALL'!$AW$204</f>
        <v>Lower-middle-income</v>
      </c>
      <c r="H311" s="103" t="s">
        <v>14</v>
      </c>
      <c r="I311" s="103" t="s">
        <v>54</v>
      </c>
      <c r="J311" s="103" t="str">
        <f>'Data ALL'!$B$204</f>
        <v>Timor Leste</v>
      </c>
      <c r="K311" s="103" t="s">
        <v>14</v>
      </c>
      <c r="L311" s="104">
        <f>'Data ALL'!$AI$204/'Data ALL'!$AR$204*100</f>
        <v>47.661113511610417</v>
      </c>
      <c r="M311" s="104">
        <f>'Data ALL'!$AJ$204/'Data ALL'!$AR$204*100</f>
        <v>0</v>
      </c>
      <c r="N311" s="104">
        <f>'Data ALL'!$AK$204/'Data ALL'!$AR$204*100</f>
        <v>46.209611599212636</v>
      </c>
      <c r="O311" s="104">
        <f t="shared" si="4"/>
        <v>93.870725110823059</v>
      </c>
      <c r="P311" s="104">
        <f>O311-O310</f>
        <v>-2.9774172160337855</v>
      </c>
      <c r="Q311" s="104">
        <v>-2.9774172160337855</v>
      </c>
    </row>
    <row r="312" spans="1:17" x14ac:dyDescent="0.2">
      <c r="A312" s="3">
        <v>1</v>
      </c>
      <c r="B312" s="3">
        <v>4</v>
      </c>
      <c r="C312" s="3">
        <v>2</v>
      </c>
      <c r="E312" s="3" t="str">
        <f>'Data ALL'!$AZ$252</f>
        <v>13e</v>
      </c>
      <c r="F312" s="3" t="str">
        <f>'Data ALL'!$C$252</f>
        <v>Own-account workers</v>
      </c>
      <c r="G312" s="3" t="str">
        <f>'Data ALL'!$AW$252</f>
        <v>Lower-middle-income</v>
      </c>
      <c r="H312" s="3" t="s">
        <v>13</v>
      </c>
      <c r="I312" s="3" t="s">
        <v>54</v>
      </c>
      <c r="J312" s="3" t="str">
        <f>'Data ALL'!$B$252</f>
        <v>Vanuatu</v>
      </c>
      <c r="K312" s="3" t="s">
        <v>13</v>
      </c>
      <c r="L312" s="2">
        <f>'Data ALL'!$T$252/'Data ALL'!$AC$252*100</f>
        <v>59.524765729585006</v>
      </c>
      <c r="M312" s="2">
        <f>'Data ALL'!$U$252/'Data ALL'!$AC$252*100</f>
        <v>0.19745649263721554</v>
      </c>
      <c r="N312" s="2">
        <f>'Data ALL'!$V$252/'Data ALL'!$AC$252*100</f>
        <v>37.00803212851406</v>
      </c>
      <c r="O312" s="2">
        <f t="shared" si="4"/>
        <v>96.730254350736288</v>
      </c>
      <c r="P312" s="2">
        <f>O313-O312</f>
        <v>1.4654480111887693</v>
      </c>
      <c r="Q312" s="2">
        <v>1.4654480111887693</v>
      </c>
    </row>
    <row r="313" spans="1:17" x14ac:dyDescent="0.2">
      <c r="A313" s="3">
        <v>2</v>
      </c>
      <c r="B313" s="3">
        <v>4</v>
      </c>
      <c r="C313" s="3">
        <v>2</v>
      </c>
      <c r="E313" s="103" t="str">
        <f>'Data ALL'!$AZ$252</f>
        <v>13e</v>
      </c>
      <c r="F313" s="103" t="str">
        <f>'Data ALL'!$C$252</f>
        <v>Own-account workers</v>
      </c>
      <c r="G313" s="103" t="str">
        <f>'Data ALL'!$AW$252</f>
        <v>Lower-middle-income</v>
      </c>
      <c r="H313" s="103" t="s">
        <v>14</v>
      </c>
      <c r="I313" s="103" t="s">
        <v>54</v>
      </c>
      <c r="J313" s="103" t="str">
        <f>'Data ALL'!$B$252</f>
        <v>Vanuatu</v>
      </c>
      <c r="K313" s="103" t="s">
        <v>14</v>
      </c>
      <c r="L313" s="104">
        <f>'Data ALL'!$AI$252/'Data ALL'!$AR$252*100</f>
        <v>69.088971763452321</v>
      </c>
      <c r="M313" s="104">
        <f>'Data ALL'!$AJ$252/'Data ALL'!$AR$252*100</f>
        <v>0</v>
      </c>
      <c r="N313" s="104">
        <f>'Data ALL'!$AK$252/'Data ALL'!$AR$252*100</f>
        <v>29.10673059847274</v>
      </c>
      <c r="O313" s="104">
        <f t="shared" si="4"/>
        <v>98.195702361925058</v>
      </c>
      <c r="P313" s="104">
        <f>O313-O312</f>
        <v>1.4654480111887693</v>
      </c>
      <c r="Q313" s="104">
        <v>1.4654480111887693</v>
      </c>
    </row>
    <row r="314" spans="1:17" x14ac:dyDescent="0.2">
      <c r="A314" s="3">
        <v>1</v>
      </c>
      <c r="B314" s="3">
        <v>4</v>
      </c>
      <c r="C314" s="3">
        <v>2</v>
      </c>
      <c r="E314" s="3" t="str">
        <f>'Data ALL'!$AZ$240</f>
        <v>13e</v>
      </c>
      <c r="F314" s="3" t="str">
        <f>'Data ALL'!$C$240</f>
        <v>Own-account workers</v>
      </c>
      <c r="G314" s="3" t="str">
        <f>'Data ALL'!$AW$240</f>
        <v>Lower-middle-income</v>
      </c>
      <c r="H314" s="3" t="s">
        <v>13</v>
      </c>
      <c r="I314" s="3" t="s">
        <v>54</v>
      </c>
      <c r="J314" s="3" t="str">
        <f>'Data ALL'!$B$240</f>
        <v>Viet Nam</v>
      </c>
      <c r="K314" s="3" t="s">
        <v>13</v>
      </c>
      <c r="L314" s="2">
        <f>'Data ALL'!$T$240/'Data ALL'!$AC$240*100</f>
        <v>77.155158712574689</v>
      </c>
      <c r="M314" s="2">
        <f>'Data ALL'!$U$240/'Data ALL'!$AC$240*100</f>
        <v>0</v>
      </c>
      <c r="N314" s="2">
        <f>'Data ALL'!$V$240/'Data ALL'!$AC$240*100</f>
        <v>14.30424282023354</v>
      </c>
      <c r="O314" s="2">
        <f t="shared" si="4"/>
        <v>91.459401532808229</v>
      </c>
      <c r="P314" s="2">
        <f>O315-O314</f>
        <v>1.5664779567960352</v>
      </c>
      <c r="Q314" s="2">
        <v>1.9570683122516641</v>
      </c>
    </row>
    <row r="315" spans="1:17" x14ac:dyDescent="0.2">
      <c r="A315" s="3">
        <v>2</v>
      </c>
      <c r="B315" s="3">
        <v>4</v>
      </c>
      <c r="C315" s="3">
        <v>2</v>
      </c>
      <c r="E315" s="103" t="str">
        <f>'Data ALL'!$AZ$240</f>
        <v>13e</v>
      </c>
      <c r="F315" s="103" t="str">
        <f>'Data ALL'!$C$240</f>
        <v>Own-account workers</v>
      </c>
      <c r="G315" s="103" t="str">
        <f>'Data ALL'!$AW$240</f>
        <v>Lower-middle-income</v>
      </c>
      <c r="H315" s="103" t="s">
        <v>14</v>
      </c>
      <c r="I315" s="103" t="s">
        <v>54</v>
      </c>
      <c r="J315" s="103" t="str">
        <f>'Data ALL'!$B$240</f>
        <v>Viet Nam</v>
      </c>
      <c r="K315" s="103" t="s">
        <v>14</v>
      </c>
      <c r="L315" s="104">
        <f>'Data ALL'!$AI$240/'Data ALL'!$AR$240*100</f>
        <v>68.246765948751531</v>
      </c>
      <c r="M315" s="104">
        <f>'Data ALL'!$AJ$240/'Data ALL'!$AR$240*100</f>
        <v>0</v>
      </c>
      <c r="N315" s="104">
        <f>'Data ALL'!$AK$240/'Data ALL'!$AR$240*100</f>
        <v>24.77911354085273</v>
      </c>
      <c r="O315" s="104">
        <f t="shared" si="4"/>
        <v>93.025879489604264</v>
      </c>
      <c r="P315" s="104">
        <f>O315-O314</f>
        <v>1.5664779567960352</v>
      </c>
      <c r="Q315" s="104">
        <v>1.9570683122516641</v>
      </c>
    </row>
    <row r="316" spans="1:17" x14ac:dyDescent="0.2">
      <c r="A316" s="3">
        <v>1</v>
      </c>
      <c r="B316" s="3">
        <v>4</v>
      </c>
      <c r="C316" s="3">
        <v>2</v>
      </c>
      <c r="E316" s="3" t="str">
        <f>'Data ALL'!$AZ$264</f>
        <v>13e</v>
      </c>
      <c r="F316" s="3" t="str">
        <f>'Data ALL'!$C$264</f>
        <v>Own-account workers</v>
      </c>
      <c r="G316" s="3" t="str">
        <f>'Data ALL'!$AW$264</f>
        <v>Upper-middle-income</v>
      </c>
      <c r="H316" s="3" t="s">
        <v>13</v>
      </c>
      <c r="I316" s="3" t="s">
        <v>54</v>
      </c>
      <c r="J316" s="3" t="str">
        <f>'Data ALL'!$B$264</f>
        <v>Wallis &amp; Futuma</v>
      </c>
      <c r="K316" s="3" t="s">
        <v>13</v>
      </c>
      <c r="L316" s="2">
        <f>'Data ALL'!$T$264/'Data ALL'!$AC$264*100</f>
        <v>13.899138991389915</v>
      </c>
      <c r="M316" s="2">
        <f>'Data ALL'!$U$264/'Data ALL'!$AC$264*100</f>
        <v>0</v>
      </c>
      <c r="N316" s="2">
        <f>'Data ALL'!$V$264/'Data ALL'!$AC$264*100</f>
        <v>80.688806888068882</v>
      </c>
      <c r="O316" s="2">
        <f t="shared" si="4"/>
        <v>94.5879458794588</v>
      </c>
      <c r="P316" s="2">
        <f>O317-O316</f>
        <v>-6.1086832066477399</v>
      </c>
      <c r="Q316" s="2">
        <v>-6.1086832066477399</v>
      </c>
    </row>
    <row r="317" spans="1:17" x14ac:dyDescent="0.2">
      <c r="A317" s="3">
        <v>2</v>
      </c>
      <c r="B317" s="3">
        <v>4</v>
      </c>
      <c r="C317" s="3">
        <v>2</v>
      </c>
      <c r="E317" s="103" t="str">
        <f>'Data ALL'!$AZ$264</f>
        <v>13e</v>
      </c>
      <c r="F317" s="103" t="str">
        <f>'Data ALL'!$C$264</f>
        <v>Own-account workers</v>
      </c>
      <c r="G317" s="103" t="str">
        <f>'Data ALL'!$AW$264</f>
        <v>Upper-middle-income</v>
      </c>
      <c r="H317" s="103" t="s">
        <v>14</v>
      </c>
      <c r="I317" s="103" t="s">
        <v>54</v>
      </c>
      <c r="J317" s="103" t="str">
        <f>'Data ALL'!$B$264</f>
        <v>Wallis &amp; Futuma</v>
      </c>
      <c r="K317" s="103" t="s">
        <v>14</v>
      </c>
      <c r="L317" s="104">
        <f>'Data ALL'!$AI$264/'Data ALL'!$AR$264*100</f>
        <v>50.691244239631338</v>
      </c>
      <c r="M317" s="104">
        <f>'Data ALL'!$AJ$264/'Data ALL'!$AR$264*100</f>
        <v>1.8433179723502304</v>
      </c>
      <c r="N317" s="104">
        <f>'Data ALL'!$AK$264/'Data ALL'!$AR$264*100</f>
        <v>35.944700460829495</v>
      </c>
      <c r="O317" s="104">
        <f t="shared" si="4"/>
        <v>88.47926267281106</v>
      </c>
      <c r="P317" s="104">
        <f>O317-O316</f>
        <v>-6.1086832066477399</v>
      </c>
      <c r="Q317" s="104">
        <v>-6.1086832066477399</v>
      </c>
    </row>
    <row r="318" spans="1:17" x14ac:dyDescent="0.2">
      <c r="A318" s="3">
        <v>1</v>
      </c>
      <c r="B318" s="3">
        <v>4</v>
      </c>
      <c r="C318" s="3">
        <v>3</v>
      </c>
      <c r="E318" s="3" t="str">
        <f>'Data ALL'!$AZ$84</f>
        <v>13e</v>
      </c>
      <c r="F318" s="3" t="str">
        <f>'Data ALL'!$C$84</f>
        <v>Own-account workers</v>
      </c>
      <c r="G318" s="3" t="str">
        <f>'Data ALL'!$AW$84</f>
        <v>Upper-middle-income</v>
      </c>
      <c r="H318" s="3" t="s">
        <v>13</v>
      </c>
      <c r="I318" s="3" t="s">
        <v>54</v>
      </c>
      <c r="J318" s="3" t="str">
        <f>'Data ALL'!$B$84</f>
        <v xml:space="preserve"> Indonesia</v>
      </c>
      <c r="K318" s="3" t="s">
        <v>13</v>
      </c>
      <c r="L318" s="2">
        <f>'Data ALL'!$T$84/'Data ALL'!$AC$84*100</f>
        <v>77.137437236735948</v>
      </c>
      <c r="M318" s="2">
        <f>'Data ALL'!$U$84/'Data ALL'!$AC$84*100</f>
        <v>0</v>
      </c>
      <c r="N318" s="2">
        <f>'Data ALL'!$V$84/'Data ALL'!$AC$84*100</f>
        <v>2.9968470406416028</v>
      </c>
      <c r="O318" s="2">
        <f t="shared" si="4"/>
        <v>80.134284277377546</v>
      </c>
      <c r="P318" s="2">
        <f>O319-O318</f>
        <v>-2.3078639272869168</v>
      </c>
      <c r="Q318" s="2">
        <v>-3.1816104697944638</v>
      </c>
    </row>
    <row r="319" spans="1:17" x14ac:dyDescent="0.2">
      <c r="A319" s="3">
        <v>2</v>
      </c>
      <c r="B319" s="3">
        <v>4</v>
      </c>
      <c r="C319" s="3">
        <v>3</v>
      </c>
      <c r="E319" s="103" t="str">
        <f>'Data ALL'!$AZ$84</f>
        <v>13e</v>
      </c>
      <c r="F319" s="103" t="str">
        <f>'Data ALL'!$C$84</f>
        <v>Own-account workers</v>
      </c>
      <c r="G319" s="103" t="str">
        <f>'Data ALL'!$AW$84</f>
        <v>Upper-middle-income</v>
      </c>
      <c r="H319" s="103" t="s">
        <v>14</v>
      </c>
      <c r="I319" s="103" t="s">
        <v>54</v>
      </c>
      <c r="J319" s="103" t="str">
        <f>'Data ALL'!$B$84</f>
        <v xml:space="preserve"> Indonesia</v>
      </c>
      <c r="K319" s="103" t="s">
        <v>14</v>
      </c>
      <c r="L319" s="104">
        <f>'Data ALL'!$AI$84/'Data ALL'!$AR$84*100</f>
        <v>72.355431884507411</v>
      </c>
      <c r="M319" s="104">
        <f>'Data ALL'!$AJ$84/'Data ALL'!$AR$84*100</f>
        <v>0</v>
      </c>
      <c r="N319" s="104">
        <f>'Data ALL'!$AK$84/'Data ALL'!$AR$84*100</f>
        <v>5.4709884655832237</v>
      </c>
      <c r="O319" s="104">
        <f t="shared" si="4"/>
        <v>77.826420350090629</v>
      </c>
      <c r="P319" s="104">
        <f>O319-O318</f>
        <v>-2.3078639272869168</v>
      </c>
      <c r="Q319" s="104">
        <v>-3.1816104697944638</v>
      </c>
    </row>
    <row r="320" spans="1:17" x14ac:dyDescent="0.2">
      <c r="A320" s="3">
        <v>1</v>
      </c>
      <c r="B320" s="3">
        <v>4</v>
      </c>
      <c r="C320" s="3">
        <v>3</v>
      </c>
      <c r="E320" s="3" t="str">
        <f>'Data ALL'!$AZ$12</f>
        <v>13e</v>
      </c>
      <c r="F320" s="3" t="str">
        <f>'Data ALL'!$C$12</f>
        <v>Own-account workers</v>
      </c>
      <c r="G320" s="3" t="str">
        <f>'Data ALL'!$AW$12</f>
        <v>Upper-middle income</v>
      </c>
      <c r="H320" s="3" t="s">
        <v>13</v>
      </c>
      <c r="I320" s="3" t="s">
        <v>54</v>
      </c>
      <c r="J320" s="3" t="str">
        <f>'Data ALL'!$B$12</f>
        <v>Abelina</v>
      </c>
      <c r="K320" s="3" t="s">
        <v>13</v>
      </c>
      <c r="L320" s="2">
        <f>'Data ALL'!$T$12/'Data ALL'!$AC$12*100</f>
        <v>94.43015466731174</v>
      </c>
      <c r="M320" s="2">
        <f>'Data ALL'!$U$12/'Data ALL'!$AC$12*100</f>
        <v>0</v>
      </c>
      <c r="N320" s="2">
        <f>'Data ALL'!$V$12/'Data ALL'!$AC$12*100</f>
        <v>0</v>
      </c>
      <c r="O320" s="2">
        <f t="shared" si="4"/>
        <v>94.43015466731174</v>
      </c>
      <c r="P320" s="2">
        <f>O321-O320</f>
        <v>1.6287168542247485</v>
      </c>
      <c r="Q320" s="2">
        <v>1.6287168542247485</v>
      </c>
    </row>
    <row r="321" spans="1:17" x14ac:dyDescent="0.2">
      <c r="A321" s="3">
        <v>2</v>
      </c>
      <c r="B321" s="3">
        <v>4</v>
      </c>
      <c r="C321" s="3">
        <v>3</v>
      </c>
      <c r="E321" s="103" t="str">
        <f>'Data ALL'!$AZ$12</f>
        <v>13e</v>
      </c>
      <c r="F321" s="103" t="str">
        <f>'Data ALL'!$C$12</f>
        <v>Own-account workers</v>
      </c>
      <c r="G321" s="103" t="str">
        <f>'Data ALL'!$AW$12</f>
        <v>Upper-middle income</v>
      </c>
      <c r="H321" s="103" t="s">
        <v>14</v>
      </c>
      <c r="I321" s="103" t="s">
        <v>54</v>
      </c>
      <c r="J321" s="103" t="str">
        <f>'Data ALL'!$B$12</f>
        <v>Abelina</v>
      </c>
      <c r="K321" s="103" t="s">
        <v>14</v>
      </c>
      <c r="L321" s="104">
        <f>'Data ALL'!$AI$12/'Data ALL'!$AR$12*100</f>
        <v>96.058871521536489</v>
      </c>
      <c r="M321" s="104">
        <f>'Data ALL'!$AJ$12/'Data ALL'!$AR$12*100</f>
        <v>0</v>
      </c>
      <c r="N321" s="104">
        <f>'Data ALL'!$AK$12/'Data ALL'!$AR$12*100</f>
        <v>0</v>
      </c>
      <c r="O321" s="104">
        <f t="shared" si="4"/>
        <v>96.058871521536489</v>
      </c>
      <c r="P321" s="104">
        <f>O321-O320</f>
        <v>1.6287168542247485</v>
      </c>
      <c r="Q321" s="104">
        <v>1.6287168542247485</v>
      </c>
    </row>
    <row r="322" spans="1:17" x14ac:dyDescent="0.2">
      <c r="A322" s="3">
        <v>1</v>
      </c>
      <c r="B322" s="3">
        <v>4</v>
      </c>
      <c r="C322" s="3">
        <v>3</v>
      </c>
      <c r="E322" s="3" t="str">
        <f>'Data ALL'!$AZ$60</f>
        <v>13e</v>
      </c>
      <c r="F322" s="3" t="str">
        <f>'Data ALL'!$C$60</f>
        <v>Own-account workers</v>
      </c>
      <c r="G322" s="3" t="str">
        <f>'Data ALL'!$AW$60</f>
        <v>Upper-middle-income</v>
      </c>
      <c r="H322" s="3" t="s">
        <v>13</v>
      </c>
      <c r="I322" s="3" t="s">
        <v>54</v>
      </c>
      <c r="J322" s="3" t="str">
        <f>'Data ALL'!$B$60</f>
        <v>Cook Islands</v>
      </c>
      <c r="K322" s="3" t="s">
        <v>13</v>
      </c>
      <c r="L322" s="2">
        <f>'Data ALL'!$T$60/'Data ALL'!$AC$60*100</f>
        <v>65.256797583081578</v>
      </c>
      <c r="M322" s="2">
        <f>'Data ALL'!$U$60/'Data ALL'!$AC$60*100</f>
        <v>0</v>
      </c>
      <c r="N322" s="2">
        <f>'Data ALL'!$V$60/'Data ALL'!$AC$60*100</f>
        <v>13.595166163141995</v>
      </c>
      <c r="O322" s="2">
        <f t="shared" si="4"/>
        <v>78.851963746223575</v>
      </c>
      <c r="P322" s="2">
        <f>O323-O322</f>
        <v>-10.270882665142494</v>
      </c>
      <c r="Q322" s="2">
        <v>-10.270882665142494</v>
      </c>
    </row>
    <row r="323" spans="1:17" x14ac:dyDescent="0.2">
      <c r="A323" s="3">
        <v>2</v>
      </c>
      <c r="B323" s="3">
        <v>4</v>
      </c>
      <c r="C323" s="3">
        <v>3</v>
      </c>
      <c r="E323" s="103" t="str">
        <f>'Data ALL'!$AZ$60</f>
        <v>13e</v>
      </c>
      <c r="F323" s="103" t="str">
        <f>'Data ALL'!$C$60</f>
        <v>Own-account workers</v>
      </c>
      <c r="G323" s="103" t="str">
        <f>'Data ALL'!$AW$60</f>
        <v>Upper-middle-income</v>
      </c>
      <c r="H323" s="103" t="s">
        <v>14</v>
      </c>
      <c r="I323" s="103" t="s">
        <v>54</v>
      </c>
      <c r="J323" s="103" t="str">
        <f>'Data ALL'!$B$60</f>
        <v>Cook Islands</v>
      </c>
      <c r="K323" s="103" t="s">
        <v>14</v>
      </c>
      <c r="L323" s="104">
        <f>'Data ALL'!$AI$60/'Data ALL'!$AR$60*100</f>
        <v>60.13513513513513</v>
      </c>
      <c r="M323" s="104">
        <f>'Data ALL'!$AJ$60/'Data ALL'!$AR$60*100</f>
        <v>0</v>
      </c>
      <c r="N323" s="104">
        <f>'Data ALL'!$AK$60/'Data ALL'!$AR$60*100</f>
        <v>8.4459459459459456</v>
      </c>
      <c r="O323" s="104">
        <f t="shared" si="4"/>
        <v>68.581081081081081</v>
      </c>
      <c r="P323" s="104">
        <f>O323-O322</f>
        <v>-10.270882665142494</v>
      </c>
      <c r="Q323" s="104">
        <v>-10.270882665142494</v>
      </c>
    </row>
    <row r="324" spans="1:17" x14ac:dyDescent="0.2">
      <c r="A324" s="3">
        <v>1</v>
      </c>
      <c r="B324" s="3">
        <v>4</v>
      </c>
      <c r="C324" s="3">
        <v>3</v>
      </c>
      <c r="E324" s="3" t="str">
        <f>'Data ALL'!$AZ$72</f>
        <v>13e</v>
      </c>
      <c r="F324" s="3" t="str">
        <f>'Data ALL'!$C$72</f>
        <v>Own-account workers</v>
      </c>
      <c r="G324" s="3" t="str">
        <f>'Data ALL'!$AW$72</f>
        <v>Upper-middle-income</v>
      </c>
      <c r="H324" s="3" t="s">
        <v>13</v>
      </c>
      <c r="I324" s="3" t="s">
        <v>54</v>
      </c>
      <c r="J324" s="3" t="str">
        <f>'Data ALL'!$B$72</f>
        <v>Fiji</v>
      </c>
      <c r="K324" s="3" t="s">
        <v>13</v>
      </c>
      <c r="L324" s="2">
        <f>'Data ALL'!$T$72/'Data ALL'!$AC$72*100</f>
        <v>72.446580104283825</v>
      </c>
      <c r="M324" s="2">
        <f>'Data ALL'!$U$72/'Data ALL'!$AC$72*100</f>
        <v>0</v>
      </c>
      <c r="N324" s="2">
        <f>'Data ALL'!$V$72/'Data ALL'!$AC$72*100</f>
        <v>1.0965136489111544</v>
      </c>
      <c r="O324" s="2">
        <f t="shared" ref="O324:O387" si="5">L324+M324+N324</f>
        <v>73.543093753194981</v>
      </c>
      <c r="P324" s="2">
        <f>O325-O324</f>
        <v>-1.858362052405468</v>
      </c>
      <c r="Q324" s="2">
        <v>-1.858362052405468</v>
      </c>
    </row>
    <row r="325" spans="1:17" x14ac:dyDescent="0.2">
      <c r="A325" s="3">
        <v>2</v>
      </c>
      <c r="B325" s="3">
        <v>4</v>
      </c>
      <c r="C325" s="3">
        <v>3</v>
      </c>
      <c r="E325" s="103" t="str">
        <f>'Data ALL'!$AZ$72</f>
        <v>13e</v>
      </c>
      <c r="F325" s="103" t="str">
        <f>'Data ALL'!$C$72</f>
        <v>Own-account workers</v>
      </c>
      <c r="G325" s="103" t="str">
        <f>'Data ALL'!$AW$72</f>
        <v>Upper-middle-income</v>
      </c>
      <c r="H325" s="103" t="s">
        <v>14</v>
      </c>
      <c r="I325" s="103" t="s">
        <v>54</v>
      </c>
      <c r="J325" s="103" t="str">
        <f>'Data ALL'!$B$72</f>
        <v>Fiji</v>
      </c>
      <c r="K325" s="103" t="s">
        <v>14</v>
      </c>
      <c r="L325" s="104">
        <f>'Data ALL'!$AI$72/'Data ALL'!$AR$72*100</f>
        <v>69.436638565502477</v>
      </c>
      <c r="M325" s="104">
        <f>'Data ALL'!$AJ$72/'Data ALL'!$AR$72*100</f>
        <v>0</v>
      </c>
      <c r="N325" s="104">
        <f>'Data ALL'!$AK$72/'Data ALL'!$AR$72*100</f>
        <v>2.2480931352870335</v>
      </c>
      <c r="O325" s="104">
        <f t="shared" si="5"/>
        <v>71.684731700789513</v>
      </c>
      <c r="P325" s="104">
        <f>O325-O324</f>
        <v>-1.858362052405468</v>
      </c>
      <c r="Q325" s="104">
        <v>-1.858362052405468</v>
      </c>
    </row>
    <row r="326" spans="1:17" x14ac:dyDescent="0.2">
      <c r="A326" s="3">
        <v>1</v>
      </c>
      <c r="B326" s="3">
        <v>4</v>
      </c>
      <c r="C326" s="3">
        <v>3</v>
      </c>
      <c r="E326" s="3" t="str">
        <f>'Data ALL'!$AZ$114</f>
        <v>13e</v>
      </c>
      <c r="F326" s="3" t="str">
        <f>'Data ALL'!$C$114</f>
        <v>Own-account workers</v>
      </c>
      <c r="G326" s="3" t="str">
        <f>'Data ALL'!$AW$114</f>
        <v>Upper-middle-income</v>
      </c>
      <c r="H326" s="3" t="s">
        <v>13</v>
      </c>
      <c r="I326" s="3" t="s">
        <v>54</v>
      </c>
      <c r="J326" s="3" t="str">
        <f>'Data ALL'!$B$114</f>
        <v>Maldives</v>
      </c>
      <c r="K326" s="3" t="s">
        <v>13</v>
      </c>
      <c r="L326" s="2">
        <f>'Data ALL'!$T$114/'Data ALL'!$AC$114*100</f>
        <v>34.959308751130315</v>
      </c>
      <c r="M326" s="2">
        <f>'Data ALL'!$U$114/'Data ALL'!$AC$114*100</f>
        <v>6.6914498141263934</v>
      </c>
      <c r="N326" s="2">
        <f>'Data ALL'!$V$114/'Data ALL'!$AC$114*100</f>
        <v>33.226162965939913</v>
      </c>
      <c r="O326" s="2">
        <f t="shared" si="5"/>
        <v>74.876921531196615</v>
      </c>
      <c r="P326" s="2">
        <f>O327-O326</f>
        <v>20.68939457684607</v>
      </c>
      <c r="Q326" s="2">
        <v>20.68939457684607</v>
      </c>
    </row>
    <row r="327" spans="1:17" x14ac:dyDescent="0.2">
      <c r="A327" s="3">
        <v>2</v>
      </c>
      <c r="B327" s="3">
        <v>4</v>
      </c>
      <c r="C327" s="3">
        <v>3</v>
      </c>
      <c r="E327" s="103" t="str">
        <f>'Data ALL'!$AZ$114</f>
        <v>13e</v>
      </c>
      <c r="F327" s="103" t="str">
        <f>'Data ALL'!$C$114</f>
        <v>Own-account workers</v>
      </c>
      <c r="G327" s="103" t="str">
        <f>'Data ALL'!$AW$114</f>
        <v>Upper-middle-income</v>
      </c>
      <c r="H327" s="103" t="s">
        <v>14</v>
      </c>
      <c r="I327" s="103" t="s">
        <v>54</v>
      </c>
      <c r="J327" s="103" t="str">
        <f>'Data ALL'!$B$114</f>
        <v>Maldives</v>
      </c>
      <c r="K327" s="103" t="s">
        <v>14</v>
      </c>
      <c r="L327" s="104">
        <f>'Data ALL'!$AI$114/'Data ALL'!$AR$114*100</f>
        <v>43.288946054323979</v>
      </c>
      <c r="M327" s="104">
        <f>'Data ALL'!$AJ$114/'Data ALL'!$AR$114*100</f>
        <v>0.40099871377771051</v>
      </c>
      <c r="N327" s="104">
        <f>'Data ALL'!$AK$114/'Data ALL'!$AR$114*100</f>
        <v>51.876371339940988</v>
      </c>
      <c r="O327" s="104">
        <f t="shared" si="5"/>
        <v>95.566316108042685</v>
      </c>
      <c r="P327" s="104">
        <f>O327-O326</f>
        <v>20.68939457684607</v>
      </c>
      <c r="Q327" s="104">
        <v>20.68939457684607</v>
      </c>
    </row>
    <row r="328" spans="1:17" x14ac:dyDescent="0.2">
      <c r="A328" s="3">
        <v>1</v>
      </c>
      <c r="B328" s="3">
        <v>4</v>
      </c>
      <c r="C328" s="3">
        <v>3</v>
      </c>
      <c r="E328" s="3" t="str">
        <f>'Data ALL'!$AZ$126</f>
        <v>13e</v>
      </c>
      <c r="F328" s="3" t="str">
        <f>'Data ALL'!$C$126</f>
        <v>Own-account workers</v>
      </c>
      <c r="G328" s="3" t="str">
        <f>'Data ALL'!$AW$126</f>
        <v>Upper-middle-income</v>
      </c>
      <c r="H328" s="3" t="s">
        <v>13</v>
      </c>
      <c r="I328" s="3" t="s">
        <v>54</v>
      </c>
      <c r="J328" s="3" t="str">
        <f>'Data ALL'!$B$126</f>
        <v>Marshall Islands</v>
      </c>
      <c r="K328" s="3" t="s">
        <v>13</v>
      </c>
      <c r="L328" s="2">
        <f>'Data ALL'!$T$126/'Data ALL'!$AC$126*100</f>
        <v>31.888544891640869</v>
      </c>
      <c r="M328" s="2">
        <f>'Data ALL'!$U$126/'Data ALL'!$AC$126*100</f>
        <v>5.1857585139318889</v>
      </c>
      <c r="N328" s="2">
        <f>'Data ALL'!$V$126/'Data ALL'!$AC$126*100</f>
        <v>53.482972136222905</v>
      </c>
      <c r="O328" s="2">
        <f t="shared" si="5"/>
        <v>90.557275541795661</v>
      </c>
      <c r="P328" s="2">
        <f>O329-O328</f>
        <v>9.1097610841754886</v>
      </c>
      <c r="Q328" s="2">
        <v>9.1097610841754886</v>
      </c>
    </row>
    <row r="329" spans="1:17" x14ac:dyDescent="0.2">
      <c r="A329" s="3">
        <v>2</v>
      </c>
      <c r="B329" s="3">
        <v>4</v>
      </c>
      <c r="C329" s="3">
        <v>3</v>
      </c>
      <c r="E329" s="103" t="str">
        <f>'Data ALL'!$AZ$126</f>
        <v>13e</v>
      </c>
      <c r="F329" s="103" t="str">
        <f>'Data ALL'!$C$126</f>
        <v>Own-account workers</v>
      </c>
      <c r="G329" s="103" t="str">
        <f>'Data ALL'!$AW$126</f>
        <v>Upper-middle-income</v>
      </c>
      <c r="H329" s="103" t="s">
        <v>14</v>
      </c>
      <c r="I329" s="103" t="s">
        <v>54</v>
      </c>
      <c r="J329" s="103" t="str">
        <f>'Data ALL'!$B$126</f>
        <v>Marshall Islands</v>
      </c>
      <c r="K329" s="103" t="s">
        <v>14</v>
      </c>
      <c r="L329" s="104">
        <f>'Data ALL'!$AI$126/'Data ALL'!$AR$126*100</f>
        <v>11.542730299667037</v>
      </c>
      <c r="M329" s="104">
        <f>'Data ALL'!$AJ$126/'Data ALL'!$AR$126*100</f>
        <v>0</v>
      </c>
      <c r="N329" s="104">
        <f>'Data ALL'!$AK$126/'Data ALL'!$AR$126*100</f>
        <v>88.124306326304108</v>
      </c>
      <c r="O329" s="104">
        <f t="shared" si="5"/>
        <v>99.66703662597115</v>
      </c>
      <c r="P329" s="104">
        <f>O329-O328</f>
        <v>9.1097610841754886</v>
      </c>
      <c r="Q329" s="104">
        <v>9.1097610841754886</v>
      </c>
    </row>
    <row r="330" spans="1:17" x14ac:dyDescent="0.2">
      <c r="A330" s="3">
        <v>1</v>
      </c>
      <c r="B330" s="3">
        <v>4</v>
      </c>
      <c r="C330" s="3">
        <v>3</v>
      </c>
      <c r="E330" s="3" t="str">
        <f>'Data ALL'!$AZ$198</f>
        <v>13e</v>
      </c>
      <c r="F330" s="3" t="str">
        <f>'Data ALL'!$C$198</f>
        <v>Own-account workers</v>
      </c>
      <c r="G330" s="3" t="str">
        <f>'Data ALL'!$AW$198</f>
        <v>Upper-middle-income</v>
      </c>
      <c r="H330" s="3" t="s">
        <v>13</v>
      </c>
      <c r="I330" s="3" t="s">
        <v>54</v>
      </c>
      <c r="J330" s="3" t="str">
        <f>'Data ALL'!$B$198</f>
        <v>Thailand</v>
      </c>
      <c r="K330" s="3" t="s">
        <v>13</v>
      </c>
      <c r="L330" s="2">
        <f>'Data ALL'!$T$198/'Data ALL'!$AC$198*100</f>
        <v>65.681669874516572</v>
      </c>
      <c r="M330" s="2">
        <f>'Data ALL'!$U$198/'Data ALL'!$AC$198*100</f>
        <v>0</v>
      </c>
      <c r="N330" s="2">
        <f>'Data ALL'!$V$198/'Data ALL'!$AC$198*100</f>
        <v>10.555522195806025</v>
      </c>
      <c r="O330" s="2">
        <f t="shared" si="5"/>
        <v>76.237192070322592</v>
      </c>
      <c r="P330" s="2">
        <f>O331-O330</f>
        <v>-0.36310747399845411</v>
      </c>
      <c r="Q330" s="2">
        <v>-0.36310747399845411</v>
      </c>
    </row>
    <row r="331" spans="1:17" x14ac:dyDescent="0.2">
      <c r="A331" s="3">
        <v>2</v>
      </c>
      <c r="B331" s="3">
        <v>4</v>
      </c>
      <c r="C331" s="3">
        <v>3</v>
      </c>
      <c r="E331" s="103" t="str">
        <f>'Data ALL'!$AZ$198</f>
        <v>13e</v>
      </c>
      <c r="F331" s="103" t="str">
        <f>'Data ALL'!$C$198</f>
        <v>Own-account workers</v>
      </c>
      <c r="G331" s="103" t="str">
        <f>'Data ALL'!$AW$198</f>
        <v>Upper-middle-income</v>
      </c>
      <c r="H331" s="103" t="s">
        <v>14</v>
      </c>
      <c r="I331" s="103" t="s">
        <v>54</v>
      </c>
      <c r="J331" s="103" t="str">
        <f>'Data ALL'!$B$198</f>
        <v>Thailand</v>
      </c>
      <c r="K331" s="103" t="s">
        <v>14</v>
      </c>
      <c r="L331" s="104">
        <f>'Data ALL'!$AI$198/'Data ALL'!$AR$198*100</f>
        <v>68.936286064905175</v>
      </c>
      <c r="M331" s="104">
        <f>'Data ALL'!$AJ$198/'Data ALL'!$AR$198*100</f>
        <v>0</v>
      </c>
      <c r="N331" s="104">
        <f>'Data ALL'!$AK$198/'Data ALL'!$AR$198*100</f>
        <v>6.9377985314189674</v>
      </c>
      <c r="O331" s="104">
        <f t="shared" si="5"/>
        <v>75.874084596324138</v>
      </c>
      <c r="P331" s="104">
        <f>O331-O330</f>
        <v>-0.36310747399845411</v>
      </c>
      <c r="Q331" s="104">
        <v>-0.36310747399845411</v>
      </c>
    </row>
    <row r="332" spans="1:17" x14ac:dyDescent="0.2">
      <c r="A332" s="3">
        <v>1</v>
      </c>
      <c r="B332" s="3">
        <v>4</v>
      </c>
      <c r="C332" s="3">
        <v>3</v>
      </c>
      <c r="E332" s="3" t="str">
        <f>'Data ALL'!$AZ$216</f>
        <v>13e</v>
      </c>
      <c r="F332" s="3" t="str">
        <f>'Data ALL'!$C$216</f>
        <v>Own-account workers</v>
      </c>
      <c r="G332" s="3" t="str">
        <f>'Data ALL'!$AW$216</f>
        <v>Upper-middle-income</v>
      </c>
      <c r="H332" s="3" t="s">
        <v>13</v>
      </c>
      <c r="I332" s="3" t="s">
        <v>54</v>
      </c>
      <c r="J332" s="3" t="str">
        <f>'Data ALL'!$B$216</f>
        <v>Tonga</v>
      </c>
      <c r="K332" s="3" t="s">
        <v>13</v>
      </c>
      <c r="L332" s="2">
        <f>'Data ALL'!$T$216/'Data ALL'!$AC$216*100</f>
        <v>89.851010473521171</v>
      </c>
      <c r="M332" s="2">
        <f>'Data ALL'!$U$216/'Data ALL'!$AC$216*100</f>
        <v>0</v>
      </c>
      <c r="N332" s="2">
        <f>'Data ALL'!$V$216/'Data ALL'!$AC$216*100</f>
        <v>8.9836259035255939</v>
      </c>
      <c r="O332" s="2">
        <f t="shared" si="5"/>
        <v>98.834636377046763</v>
      </c>
      <c r="P332" s="2">
        <f>O333-O332</f>
        <v>-1.8003453668521416</v>
      </c>
      <c r="Q332" s="2">
        <v>-0.94987591317416786</v>
      </c>
    </row>
    <row r="333" spans="1:17" x14ac:dyDescent="0.2">
      <c r="A333" s="3">
        <v>2</v>
      </c>
      <c r="B333" s="3">
        <v>4</v>
      </c>
      <c r="C333" s="3">
        <v>3</v>
      </c>
      <c r="E333" s="103" t="str">
        <f>'Data ALL'!$AZ$216</f>
        <v>13e</v>
      </c>
      <c r="F333" s="103" t="str">
        <f>'Data ALL'!$C$216</f>
        <v>Own-account workers</v>
      </c>
      <c r="G333" s="103" t="str">
        <f>'Data ALL'!$AW$216</f>
        <v>Upper-middle-income</v>
      </c>
      <c r="H333" s="103" t="s">
        <v>14</v>
      </c>
      <c r="I333" s="103" t="s">
        <v>54</v>
      </c>
      <c r="J333" s="103" t="str">
        <f>'Data ALL'!$B$216</f>
        <v>Tonga</v>
      </c>
      <c r="K333" s="103" t="s">
        <v>14</v>
      </c>
      <c r="L333" s="104">
        <f>'Data ALL'!$AI$216/'Data ALL'!$AR$216*100</f>
        <v>77.015755329008343</v>
      </c>
      <c r="M333" s="104">
        <f>'Data ALL'!$AJ$216/'Data ALL'!$AR$216*100</f>
        <v>0</v>
      </c>
      <c r="N333" s="104">
        <f>'Data ALL'!$AK$216/'Data ALL'!$AR$216*100</f>
        <v>20.018535681186282</v>
      </c>
      <c r="O333" s="104">
        <f t="shared" si="5"/>
        <v>97.034291010194622</v>
      </c>
      <c r="P333" s="104">
        <f>O333-O332</f>
        <v>-1.8003453668521416</v>
      </c>
      <c r="Q333" s="104">
        <v>-0.94987591317416786</v>
      </c>
    </row>
    <row r="334" spans="1:17" x14ac:dyDescent="0.2">
      <c r="A334" s="3">
        <v>1</v>
      </c>
      <c r="B334" s="3">
        <v>4</v>
      </c>
      <c r="C334" s="3">
        <v>3</v>
      </c>
      <c r="E334" s="3" t="str">
        <f>'Data ALL'!$AZ$228</f>
        <v>13e</v>
      </c>
      <c r="F334" s="3" t="str">
        <f>'Data ALL'!$C$228</f>
        <v>Own-account workers</v>
      </c>
      <c r="G334" s="3" t="str">
        <f>'Data ALL'!$AW$228</f>
        <v>Upper-middle-income</v>
      </c>
      <c r="H334" s="3" t="s">
        <v>13</v>
      </c>
      <c r="I334" s="3" t="s">
        <v>54</v>
      </c>
      <c r="J334" s="3" t="str">
        <f>'Data ALL'!$B$228</f>
        <v>Tuvalu</v>
      </c>
      <c r="K334" s="3" t="s">
        <v>13</v>
      </c>
      <c r="L334" s="2">
        <f>'Data ALL'!$T$228/'Data ALL'!$AC$228*100</f>
        <v>22.352941176470591</v>
      </c>
      <c r="M334" s="2">
        <f>'Data ALL'!$U$228/'Data ALL'!$AC$228*100</f>
        <v>8.235294117647058</v>
      </c>
      <c r="N334" s="2">
        <f>'Data ALL'!$V$228/'Data ALL'!$AC$228*100</f>
        <v>8.235294117647058</v>
      </c>
      <c r="O334" s="2">
        <f t="shared" si="5"/>
        <v>38.82352941176471</v>
      </c>
      <c r="P334" s="2">
        <f>O335-O334</f>
        <v>-9.8761609907120835</v>
      </c>
      <c r="Q334" s="2">
        <v>-9.8761609907120835</v>
      </c>
    </row>
    <row r="335" spans="1:17" x14ac:dyDescent="0.2">
      <c r="A335" s="3">
        <v>2</v>
      </c>
      <c r="B335" s="3">
        <v>4</v>
      </c>
      <c r="C335" s="3">
        <v>3</v>
      </c>
      <c r="E335" s="103" t="str">
        <f>'Data ALL'!$AZ$228</f>
        <v>13e</v>
      </c>
      <c r="F335" s="103" t="str">
        <f>'Data ALL'!$C$228</f>
        <v>Own-account workers</v>
      </c>
      <c r="G335" s="103" t="str">
        <f>'Data ALL'!$AW$228</f>
        <v>Upper-middle-income</v>
      </c>
      <c r="H335" s="103" t="s">
        <v>14</v>
      </c>
      <c r="I335" s="103" t="s">
        <v>54</v>
      </c>
      <c r="J335" s="103" t="str">
        <f>'Data ALL'!$B$228</f>
        <v>Tuvalu</v>
      </c>
      <c r="K335" s="103" t="s">
        <v>14</v>
      </c>
      <c r="L335" s="104">
        <f>'Data ALL'!$AI$228/'Data ALL'!$AR$228*100</f>
        <v>26.315789473684209</v>
      </c>
      <c r="M335" s="104">
        <f>'Data ALL'!$AJ$228/'Data ALL'!$AR$228*100</f>
        <v>1.3157894736842104</v>
      </c>
      <c r="N335" s="104">
        <f>'Data ALL'!$AK$228/'Data ALL'!$AR$228*100</f>
        <v>1.3157894736842104</v>
      </c>
      <c r="O335" s="104">
        <f t="shared" si="5"/>
        <v>28.947368421052627</v>
      </c>
      <c r="P335" s="104">
        <f>O335-O334</f>
        <v>-9.8761609907120835</v>
      </c>
      <c r="Q335" s="104">
        <v>-9.8761609907120835</v>
      </c>
    </row>
    <row r="336" spans="1:17" x14ac:dyDescent="0.2">
      <c r="A336" s="3">
        <v>1</v>
      </c>
      <c r="B336" s="3">
        <v>4</v>
      </c>
      <c r="C336" s="3">
        <v>4</v>
      </c>
      <c r="E336" s="3" t="str">
        <f>'Data ALL'!$AZ$36</f>
        <v>13e</v>
      </c>
      <c r="F336" s="3" t="str">
        <f>'Data ALL'!$C$36</f>
        <v>Own-account workers</v>
      </c>
      <c r="G336" s="3" t="str">
        <f>'Data ALL'!$AW$36</f>
        <v>High-income</v>
      </c>
      <c r="H336" s="3" t="s">
        <v>13</v>
      </c>
      <c r="I336" s="3" t="s">
        <v>54</v>
      </c>
      <c r="J336" s="3" t="str">
        <f>'Data ALL'!$B$36</f>
        <v xml:space="preserve"> Brunei Darussalam</v>
      </c>
      <c r="K336" s="3" t="s">
        <v>13</v>
      </c>
      <c r="L336" s="2">
        <f>'Data ALL'!$T$36/'Data ALL'!$AC$36*100</f>
        <v>45.980188896567611</v>
      </c>
      <c r="M336" s="2">
        <f>'Data ALL'!$U$36/'Data ALL'!$AC$36*100</f>
        <v>0</v>
      </c>
      <c r="N336" s="2">
        <f>'Data ALL'!$V$36/'Data ALL'!$AC$36*100</f>
        <v>4.7454503570605846</v>
      </c>
      <c r="O336" s="2">
        <f t="shared" si="5"/>
        <v>50.725639253628195</v>
      </c>
      <c r="P336" s="2">
        <f>O337-O336</f>
        <v>1.4881621025744423</v>
      </c>
      <c r="Q336" s="2">
        <v>4.5481529208844478</v>
      </c>
    </row>
    <row r="337" spans="1:17" x14ac:dyDescent="0.2">
      <c r="A337" s="3">
        <v>2</v>
      </c>
      <c r="B337" s="3">
        <v>4</v>
      </c>
      <c r="C337" s="3">
        <v>4</v>
      </c>
      <c r="E337" s="103" t="str">
        <f>'Data ALL'!$AZ$36</f>
        <v>13e</v>
      </c>
      <c r="F337" s="103" t="str">
        <f>'Data ALL'!$C$36</f>
        <v>Own-account workers</v>
      </c>
      <c r="G337" s="103" t="str">
        <f>'Data ALL'!$AW$36</f>
        <v>High-income</v>
      </c>
      <c r="H337" s="103" t="s">
        <v>14</v>
      </c>
      <c r="I337" s="103" t="s">
        <v>54</v>
      </c>
      <c r="J337" s="103" t="str">
        <f>'Data ALL'!$B$36</f>
        <v xml:space="preserve"> Brunei Darussalam</v>
      </c>
      <c r="K337" s="103" t="s">
        <v>14</v>
      </c>
      <c r="L337" s="104">
        <f>'Data ALL'!$AI$36/'Data ALL'!$AR$36*100</f>
        <v>52.213801356202637</v>
      </c>
      <c r="M337" s="104">
        <f>'Data ALL'!$AJ$36/'Data ALL'!$AR$36*100</f>
        <v>0</v>
      </c>
      <c r="N337" s="104">
        <f>'Data ALL'!$AK$36/'Data ALL'!$AR$36*100</f>
        <v>0</v>
      </c>
      <c r="O337" s="104">
        <f t="shared" si="5"/>
        <v>52.213801356202637</v>
      </c>
      <c r="P337" s="104">
        <f>O337-O336</f>
        <v>1.4881621025744423</v>
      </c>
      <c r="Q337" s="104">
        <v>4.5481529208844478</v>
      </c>
    </row>
    <row r="338" spans="1:17" x14ac:dyDescent="0.2">
      <c r="A338" s="3">
        <v>1</v>
      </c>
      <c r="B338" s="3">
        <v>4</v>
      </c>
      <c r="C338" s="3">
        <v>4</v>
      </c>
      <c r="E338" s="3" t="str">
        <f>'Data ALL'!$AZ$282</f>
        <v>13e</v>
      </c>
      <c r="F338" s="3" t="str">
        <f>'Data ALL'!$C$282</f>
        <v>Own-account workers</v>
      </c>
      <c r="G338" s="3" t="str">
        <f>'Data ALL'!$AW$282</f>
        <v>High-income</v>
      </c>
      <c r="H338" s="3" t="s">
        <v>13</v>
      </c>
      <c r="I338" s="3" t="s">
        <v>54</v>
      </c>
      <c r="J338" s="3" t="str">
        <f>'Data ALL'!$B$282</f>
        <v>Australia</v>
      </c>
      <c r="K338" s="3" t="s">
        <v>13</v>
      </c>
      <c r="L338" s="2">
        <f>'Data ALL'!$T$282/'Data ALL'!$AC$282*100</f>
        <v>96.48120562633919</v>
      </c>
      <c r="M338" s="2">
        <f>'Data ALL'!$U$282/'Data ALL'!$AC$282*100</f>
        <v>0</v>
      </c>
      <c r="N338" s="2">
        <f>'Data ALL'!$V$282/'Data ALL'!$AC$282*100</f>
        <v>0</v>
      </c>
      <c r="O338" s="2">
        <f t="shared" si="5"/>
        <v>96.48120562633919</v>
      </c>
      <c r="P338" s="2">
        <f>O339-O338</f>
        <v>0.2598349737322394</v>
      </c>
      <c r="Q338" s="2">
        <v>0.2598349737322394</v>
      </c>
    </row>
    <row r="339" spans="1:17" x14ac:dyDescent="0.2">
      <c r="A339" s="3">
        <v>2</v>
      </c>
      <c r="B339" s="3">
        <v>4</v>
      </c>
      <c r="C339" s="3">
        <v>4</v>
      </c>
      <c r="E339" s="103" t="str">
        <f>'Data ALL'!$AZ$282</f>
        <v>13e</v>
      </c>
      <c r="F339" s="103" t="str">
        <f>'Data ALL'!$C$282</f>
        <v>Own-account workers</v>
      </c>
      <c r="G339" s="103" t="str">
        <f>'Data ALL'!$AW$282</f>
        <v>High-income</v>
      </c>
      <c r="H339" s="103" t="s">
        <v>14</v>
      </c>
      <c r="I339" s="103" t="s">
        <v>54</v>
      </c>
      <c r="J339" s="103" t="str">
        <f>'Data ALL'!$B$282</f>
        <v>Australia</v>
      </c>
      <c r="K339" s="103" t="s">
        <v>14</v>
      </c>
      <c r="L339" s="104">
        <f>'Data ALL'!$AI$282/'Data ALL'!$AR$282*100</f>
        <v>95.588046195975707</v>
      </c>
      <c r="M339" s="104">
        <f>'Data ALL'!$AJ$282/'Data ALL'!$AR$282*100</f>
        <v>0</v>
      </c>
      <c r="N339" s="104">
        <f>'Data ALL'!$AK$282/'Data ALL'!$AR$282*100</f>
        <v>1.1529944040957256</v>
      </c>
      <c r="O339" s="104">
        <f t="shared" si="5"/>
        <v>96.741040600071429</v>
      </c>
      <c r="P339" s="104">
        <f>O339-O338</f>
        <v>0.2598349737322394</v>
      </c>
      <c r="Q339" s="104">
        <v>0.2598349737322394</v>
      </c>
    </row>
    <row r="340" spans="1:17" x14ac:dyDescent="0.2">
      <c r="A340" s="3">
        <v>1</v>
      </c>
      <c r="B340" s="3">
        <v>4</v>
      </c>
      <c r="C340" s="3">
        <v>4</v>
      </c>
      <c r="E340" s="3" t="str">
        <f>'Data ALL'!$AZ$288</f>
        <v>13e</v>
      </c>
      <c r="F340" s="3" t="str">
        <f>'Data ALL'!$C$288</f>
        <v>Own-account workers</v>
      </c>
      <c r="G340" s="3" t="str">
        <f>'Data ALL'!$AW$288</f>
        <v>High-income</v>
      </c>
      <c r="H340" s="3" t="s">
        <v>13</v>
      </c>
      <c r="I340" s="3" t="s">
        <v>54</v>
      </c>
      <c r="J340" s="3" t="str">
        <f>'Data ALL'!$B$288</f>
        <v>Korea Republic</v>
      </c>
      <c r="K340" s="3" t="s">
        <v>13</v>
      </c>
      <c r="L340" s="2">
        <f>'Data ALL'!$T$288/'Data ALL'!$AC$288*100</f>
        <v>37.994448325012122</v>
      </c>
      <c r="M340" s="2">
        <f>'Data ALL'!$U$288/'Data ALL'!$AC$288*100</f>
        <v>0</v>
      </c>
      <c r="N340" s="2">
        <f>'Data ALL'!$V$288/'Data ALL'!$AC$288*100</f>
        <v>0</v>
      </c>
      <c r="O340" s="2">
        <f t="shared" si="5"/>
        <v>37.994448325012122</v>
      </c>
      <c r="P340" s="2">
        <f>O341-O340</f>
        <v>9.1424278561632164</v>
      </c>
      <c r="Q340" s="2">
        <v>9.1424278561632164</v>
      </c>
    </row>
    <row r="341" spans="1:17" x14ac:dyDescent="0.2">
      <c r="A341" s="3">
        <v>2</v>
      </c>
      <c r="B341" s="3">
        <v>4</v>
      </c>
      <c r="C341" s="3">
        <v>4</v>
      </c>
      <c r="E341" s="103" t="str">
        <f>'Data ALL'!$AZ$288</f>
        <v>13e</v>
      </c>
      <c r="F341" s="103" t="str">
        <f>'Data ALL'!$C$288</f>
        <v>Own-account workers</v>
      </c>
      <c r="G341" s="103" t="str">
        <f>'Data ALL'!$AW$288</f>
        <v>High-income</v>
      </c>
      <c r="H341" s="103" t="s">
        <v>14</v>
      </c>
      <c r="I341" s="103" t="s">
        <v>54</v>
      </c>
      <c r="J341" s="103" t="str">
        <f>'Data ALL'!$B$288</f>
        <v>Korea Republic</v>
      </c>
      <c r="K341" s="103" t="s">
        <v>14</v>
      </c>
      <c r="L341" s="104">
        <f>'Data ALL'!$AI$288/'Data ALL'!$AR$288*100</f>
        <v>47.136876181175339</v>
      </c>
      <c r="M341" s="104">
        <f>'Data ALL'!$AJ$288/'Data ALL'!$AR$288*100</f>
        <v>0</v>
      </c>
      <c r="N341" s="104">
        <f>'Data ALL'!$AK$288/'Data ALL'!$AR$288*100</f>
        <v>0</v>
      </c>
      <c r="O341" s="104">
        <f t="shared" si="5"/>
        <v>47.136876181175339</v>
      </c>
      <c r="P341" s="104">
        <f>O341-O340</f>
        <v>9.1424278561632164</v>
      </c>
      <c r="Q341" s="104">
        <v>9.1424278561632164</v>
      </c>
    </row>
    <row r="342" spans="1:17" x14ac:dyDescent="0.2">
      <c r="A342" s="3">
        <v>1</v>
      </c>
      <c r="B342" s="3">
        <v>4</v>
      </c>
      <c r="C342" s="3">
        <v>4</v>
      </c>
      <c r="E342" s="3" t="str">
        <f>'Data ALL'!$AZ$174</f>
        <v>13e</v>
      </c>
      <c r="F342" s="3" t="str">
        <f>'Data ALL'!$C$174</f>
        <v>Own-account workers</v>
      </c>
      <c r="G342" s="3" t="str">
        <f>'Data ALL'!$AW$174</f>
        <v>High-income</v>
      </c>
      <c r="H342" s="3" t="s">
        <v>13</v>
      </c>
      <c r="I342" s="3" t="s">
        <v>54</v>
      </c>
      <c r="J342" s="3" t="str">
        <f>'Data ALL'!$B$174</f>
        <v>Nauru</v>
      </c>
      <c r="K342" s="3" t="s">
        <v>13</v>
      </c>
      <c r="L342" s="2">
        <f>'Data ALL'!$T$174/'Data ALL'!$AC$174*100</f>
        <v>47.142857142857139</v>
      </c>
      <c r="M342" s="2">
        <f>'Data ALL'!$U$174/'Data ALL'!$AC$174*100</f>
        <v>0</v>
      </c>
      <c r="N342" s="2">
        <f>'Data ALL'!$V$174/'Data ALL'!$AC$174*100</f>
        <v>18.571428571428573</v>
      </c>
      <c r="O342" s="2">
        <f t="shared" si="5"/>
        <v>65.714285714285708</v>
      </c>
      <c r="P342" s="2">
        <f>O343-O342</f>
        <v>-8.9285714285708195E-2</v>
      </c>
      <c r="Q342" s="2">
        <v>-8.9285714285708195E-2</v>
      </c>
    </row>
    <row r="343" spans="1:17" x14ac:dyDescent="0.2">
      <c r="A343" s="3">
        <v>2</v>
      </c>
      <c r="B343" s="3">
        <v>4</v>
      </c>
      <c r="C343" s="3">
        <v>4</v>
      </c>
      <c r="E343" s="103" t="str">
        <f>'Data ALL'!$AZ$174</f>
        <v>13e</v>
      </c>
      <c r="F343" s="103" t="str">
        <f>'Data ALL'!$C$174</f>
        <v>Own-account workers</v>
      </c>
      <c r="G343" s="103" t="str">
        <f>'Data ALL'!$AW$174</f>
        <v>High-income</v>
      </c>
      <c r="H343" s="103" t="s">
        <v>14</v>
      </c>
      <c r="I343" s="103" t="s">
        <v>54</v>
      </c>
      <c r="J343" s="103" t="str">
        <f>'Data ALL'!$B$174</f>
        <v>Nauru</v>
      </c>
      <c r="K343" s="103" t="s">
        <v>14</v>
      </c>
      <c r="L343" s="104">
        <f>'Data ALL'!$AI$174/'Data ALL'!$AR$174*100</f>
        <v>64.0625</v>
      </c>
      <c r="M343" s="104">
        <f>'Data ALL'!$AJ$174/'Data ALL'!$AR$174*100</f>
        <v>0</v>
      </c>
      <c r="N343" s="104">
        <f>'Data ALL'!$AK$174/'Data ALL'!$AR$174*100</f>
        <v>1.5625</v>
      </c>
      <c r="O343" s="104">
        <f t="shared" si="5"/>
        <v>65.625</v>
      </c>
      <c r="P343" s="104">
        <f>O343-O342</f>
        <v>-8.9285714285708195E-2</v>
      </c>
      <c r="Q343" s="104">
        <v>-8.9285714285708195E-2</v>
      </c>
    </row>
    <row r="344" spans="1:17" x14ac:dyDescent="0.2">
      <c r="A344" s="3">
        <v>1</v>
      </c>
      <c r="B344" s="3">
        <v>4</v>
      </c>
      <c r="C344" s="3">
        <v>1</v>
      </c>
      <c r="E344" s="3" t="str">
        <f>'Data ALL'!$AZ$24</f>
        <v>19e</v>
      </c>
      <c r="F344" s="3" t="str">
        <f>'Data ALL'!$C$24</f>
        <v>Own-account workers</v>
      </c>
      <c r="G344" s="3" t="str">
        <f>'Data ALL'!$AW$24</f>
        <v>Low-income</v>
      </c>
      <c r="H344" s="3" t="s">
        <v>13</v>
      </c>
      <c r="I344" s="3" t="s">
        <v>54</v>
      </c>
      <c r="J344" s="3" t="str">
        <f>'Data ALL'!$B$24</f>
        <v>Afghanistan</v>
      </c>
      <c r="K344" s="3" t="s">
        <v>13</v>
      </c>
      <c r="L344" s="2">
        <f>'Data ALL'!$T$24/'Data ALL'!$AC$24*100</f>
        <v>77.430802390312294</v>
      </c>
      <c r="M344" s="2">
        <f>'Data ALL'!$U$24/'Data ALL'!$AC$24*100</f>
        <v>0</v>
      </c>
      <c r="N344" s="2">
        <f>'Data ALL'!$V$24/'Data ALL'!$AC$24*100</f>
        <v>5.0371959929233423</v>
      </c>
      <c r="O344" s="2">
        <f t="shared" si="5"/>
        <v>82.467998383235638</v>
      </c>
      <c r="P344" s="2">
        <f>O345-O344</f>
        <v>13.594347802162233</v>
      </c>
      <c r="Q344" s="2">
        <v>13.594347802162233</v>
      </c>
    </row>
    <row r="345" spans="1:17" x14ac:dyDescent="0.2">
      <c r="A345" s="3">
        <v>2</v>
      </c>
      <c r="B345" s="3">
        <v>4</v>
      </c>
      <c r="C345" s="3">
        <v>1</v>
      </c>
      <c r="E345" s="103" t="str">
        <f>'Data ALL'!$AZ$24</f>
        <v>19e</v>
      </c>
      <c r="F345" s="103" t="str">
        <f>'Data ALL'!$C$24</f>
        <v>Own-account workers</v>
      </c>
      <c r="G345" s="103" t="str">
        <f>'Data ALL'!$AW$24</f>
        <v>Low-income</v>
      </c>
      <c r="H345" s="103" t="s">
        <v>14</v>
      </c>
      <c r="I345" s="103" t="s">
        <v>54</v>
      </c>
      <c r="J345" s="103" t="str">
        <f>'Data ALL'!$B$24</f>
        <v>Afghanistan</v>
      </c>
      <c r="K345" s="103" t="s">
        <v>14</v>
      </c>
      <c r="L345" s="104">
        <f>'Data ALL'!$AI$24/'Data ALL'!$AR$24*100</f>
        <v>70.707519075820073</v>
      </c>
      <c r="M345" s="104">
        <f>'Data ALL'!$AJ$24/'Data ALL'!$AR$24*100</f>
        <v>0</v>
      </c>
      <c r="N345" s="104">
        <f>'Data ALL'!$AK$24/'Data ALL'!$AR$24*100</f>
        <v>25.354827109577805</v>
      </c>
      <c r="O345" s="104">
        <f t="shared" si="5"/>
        <v>96.062346185397871</v>
      </c>
      <c r="P345" s="104">
        <f>O345-O344</f>
        <v>13.594347802162233</v>
      </c>
      <c r="Q345" s="104">
        <v>13.594347802162233</v>
      </c>
    </row>
    <row r="346" spans="1:17" x14ac:dyDescent="0.2">
      <c r="A346" s="3">
        <v>1</v>
      </c>
      <c r="B346" s="3">
        <v>4</v>
      </c>
      <c r="C346" s="3">
        <v>2</v>
      </c>
      <c r="E346" s="3" t="str">
        <f>'Data ALL'!$AZ$54</f>
        <v>19e</v>
      </c>
      <c r="F346" s="3" t="str">
        <f>'Data ALL'!$C$54</f>
        <v>Own-account workers</v>
      </c>
      <c r="G346" s="3" t="str">
        <f>'Data ALL'!$AW$54</f>
        <v>Lower-middle-income</v>
      </c>
      <c r="H346" s="3" t="s">
        <v>13</v>
      </c>
      <c r="I346" s="3" t="s">
        <v>54</v>
      </c>
      <c r="J346" s="3" t="str">
        <f>'Data ALL'!$B$54</f>
        <v xml:space="preserve"> Cambodia</v>
      </c>
      <c r="K346" s="3" t="s">
        <v>13</v>
      </c>
      <c r="L346" s="2">
        <f>'Data ALL'!$T$54/'Data ALL'!$AC$54*100</f>
        <v>94.381735279216855</v>
      </c>
      <c r="M346" s="2">
        <f>'Data ALL'!$U$54/'Data ALL'!$AC$54*100</f>
        <v>0</v>
      </c>
      <c r="N346" s="2">
        <f>'Data ALL'!$V$54/'Data ALL'!$AC$54*100</f>
        <v>1.7488764320384382</v>
      </c>
      <c r="O346" s="2">
        <f t="shared" si="5"/>
        <v>96.130611711255298</v>
      </c>
      <c r="P346" s="2">
        <f>O347-O346</f>
        <v>-0.24111892915276201</v>
      </c>
      <c r="Q346" s="2">
        <v>-0.24111892915276201</v>
      </c>
    </row>
    <row r="347" spans="1:17" x14ac:dyDescent="0.2">
      <c r="A347" s="3">
        <v>2</v>
      </c>
      <c r="B347" s="3">
        <v>4</v>
      </c>
      <c r="C347" s="3">
        <v>2</v>
      </c>
      <c r="E347" s="103" t="str">
        <f>'Data ALL'!$AZ$54</f>
        <v>19e</v>
      </c>
      <c r="F347" s="103" t="str">
        <f>'Data ALL'!$C$54</f>
        <v>Own-account workers</v>
      </c>
      <c r="G347" s="103" t="str">
        <f>'Data ALL'!$AW$54</f>
        <v>Lower-middle-income</v>
      </c>
      <c r="H347" s="103" t="s">
        <v>14</v>
      </c>
      <c r="I347" s="103" t="s">
        <v>54</v>
      </c>
      <c r="J347" s="103" t="str">
        <f>'Data ALL'!$B$54</f>
        <v xml:space="preserve"> Cambodia</v>
      </c>
      <c r="K347" s="103" t="s">
        <v>14</v>
      </c>
      <c r="L347" s="104">
        <f>'Data ALL'!$AI$54/'Data ALL'!$AR$54*100</f>
        <v>93.679605670276217</v>
      </c>
      <c r="M347" s="104">
        <f>'Data ALL'!$AJ$54/'Data ALL'!$AR$54*100</f>
        <v>0</v>
      </c>
      <c r="N347" s="104">
        <f>'Data ALL'!$AK$54/'Data ALL'!$AR$54*100</f>
        <v>2.209887111826319</v>
      </c>
      <c r="O347" s="104">
        <f t="shared" si="5"/>
        <v>95.889492782102536</v>
      </c>
      <c r="P347" s="104">
        <f>O347-O346</f>
        <v>-0.24111892915276201</v>
      </c>
      <c r="Q347" s="104">
        <v>-0.24111892915276201</v>
      </c>
    </row>
    <row r="348" spans="1:17" x14ac:dyDescent="0.2">
      <c r="A348" s="3">
        <v>1</v>
      </c>
      <c r="B348" s="3">
        <v>4</v>
      </c>
      <c r="C348" s="3">
        <v>2</v>
      </c>
      <c r="E348" s="3" t="str">
        <f>'Data ALL'!$AZ$96</f>
        <v>19e</v>
      </c>
      <c r="F348" s="3" t="str">
        <f>'Data ALL'!$C$96</f>
        <v>Own-account workers</v>
      </c>
      <c r="G348" s="3" t="str">
        <f>'Data ALL'!$AW$96</f>
        <v>Lower-middle-income</v>
      </c>
      <c r="H348" s="3" t="s">
        <v>13</v>
      </c>
      <c r="I348" s="3" t="s">
        <v>54</v>
      </c>
      <c r="J348" s="3" t="str">
        <f>'Data ALL'!$B$96</f>
        <v>Kiribati</v>
      </c>
      <c r="K348" s="3" t="s">
        <v>13</v>
      </c>
      <c r="L348" s="2">
        <f>'Data ALL'!$T$96/'Data ALL'!$AC$96*100</f>
        <v>29.740706029365821</v>
      </c>
      <c r="M348" s="2">
        <f>'Data ALL'!$U$96/'Data ALL'!$AC$96*100</f>
        <v>7.46641674476726</v>
      </c>
      <c r="N348" s="2">
        <f>'Data ALL'!$V$96/'Data ALL'!$AC$96*100</f>
        <v>48.359887535145269</v>
      </c>
      <c r="O348" s="2">
        <f t="shared" si="5"/>
        <v>85.567010309278345</v>
      </c>
      <c r="P348" s="2">
        <f>O349-O348</f>
        <v>-1.970795798237333</v>
      </c>
      <c r="Q348" s="2">
        <v>-1.970795798237333</v>
      </c>
    </row>
    <row r="349" spans="1:17" x14ac:dyDescent="0.2">
      <c r="A349" s="3">
        <v>2</v>
      </c>
      <c r="B349" s="3">
        <v>4</v>
      </c>
      <c r="C349" s="3">
        <v>2</v>
      </c>
      <c r="E349" s="103" t="str">
        <f>'Data ALL'!$AZ$96</f>
        <v>19e</v>
      </c>
      <c r="F349" s="103" t="str">
        <f>'Data ALL'!$C$96</f>
        <v>Own-account workers</v>
      </c>
      <c r="G349" s="103" t="str">
        <f>'Data ALL'!$AW$96</f>
        <v>Lower-middle-income</v>
      </c>
      <c r="H349" s="103" t="s">
        <v>14</v>
      </c>
      <c r="I349" s="103" t="s">
        <v>54</v>
      </c>
      <c r="J349" s="103" t="str">
        <f>'Data ALL'!$B$96</f>
        <v>Kiribati</v>
      </c>
      <c r="K349" s="103" t="s">
        <v>14</v>
      </c>
      <c r="L349" s="104">
        <f>'Data ALL'!$AI$96/'Data ALL'!$AR$96*100</f>
        <v>30.704521556256569</v>
      </c>
      <c r="M349" s="104">
        <f>'Data ALL'!$AJ$96/'Data ALL'!$AR$96*100</f>
        <v>2.6288117770767614</v>
      </c>
      <c r="N349" s="104">
        <f>'Data ALL'!$AK$96/'Data ALL'!$AR$96*100</f>
        <v>50.262881177707676</v>
      </c>
      <c r="O349" s="104">
        <f t="shared" si="5"/>
        <v>83.596214511041012</v>
      </c>
      <c r="P349" s="104">
        <f>O349-O348</f>
        <v>-1.970795798237333</v>
      </c>
      <c r="Q349" s="104">
        <v>-1.970795798237333</v>
      </c>
    </row>
    <row r="350" spans="1:17" x14ac:dyDescent="0.2">
      <c r="A350" s="3">
        <v>1</v>
      </c>
      <c r="B350" s="3">
        <v>4</v>
      </c>
      <c r="C350" s="3">
        <v>2</v>
      </c>
      <c r="E350" s="3" t="str">
        <f>'Data ALL'!$AZ$108</f>
        <v>19e</v>
      </c>
      <c r="F350" s="3" t="str">
        <f>'Data ALL'!$C$108</f>
        <v>Own-account workers</v>
      </c>
      <c r="G350" s="3" t="str">
        <f>'Data ALL'!$AW$108</f>
        <v>Lower-middle-income</v>
      </c>
      <c r="H350" s="3" t="s">
        <v>13</v>
      </c>
      <c r="I350" s="3" t="s">
        <v>54</v>
      </c>
      <c r="J350" s="3" t="str">
        <f>'Data ALL'!$B$108</f>
        <v>Lao PDR</v>
      </c>
      <c r="K350" s="3" t="s">
        <v>13</v>
      </c>
      <c r="L350" s="2">
        <f>'Data ALL'!$T$108/'Data ALL'!$AC$108*100</f>
        <v>34.95303013073076</v>
      </c>
      <c r="M350" s="2">
        <f>'Data ALL'!$U$108/'Data ALL'!$AC$108*100</f>
        <v>0</v>
      </c>
      <c r="N350" s="2">
        <f>'Data ALL'!$V$108/'Data ALL'!$AC$108*100</f>
        <v>62.257987553486338</v>
      </c>
      <c r="O350" s="2">
        <f t="shared" si="5"/>
        <v>97.211017684217097</v>
      </c>
      <c r="P350" s="2">
        <f>O351-O350</f>
        <v>-3.3583579686546585</v>
      </c>
      <c r="Q350" s="2">
        <v>-3.3583579686546585</v>
      </c>
    </row>
    <row r="351" spans="1:17" x14ac:dyDescent="0.2">
      <c r="A351" s="3">
        <v>2</v>
      </c>
      <c r="B351" s="3">
        <v>4</v>
      </c>
      <c r="C351" s="3">
        <v>2</v>
      </c>
      <c r="E351" s="103" t="str">
        <f>'Data ALL'!$AZ$108</f>
        <v>19e</v>
      </c>
      <c r="F351" s="103" t="str">
        <f>'Data ALL'!$C$108</f>
        <v>Own-account workers</v>
      </c>
      <c r="G351" s="103" t="str">
        <f>'Data ALL'!$AW$108</f>
        <v>Lower-middle-income</v>
      </c>
      <c r="H351" s="103" t="s">
        <v>14</v>
      </c>
      <c r="I351" s="103" t="s">
        <v>54</v>
      </c>
      <c r="J351" s="103" t="str">
        <f>'Data ALL'!$B$108</f>
        <v>Lao PDR</v>
      </c>
      <c r="K351" s="103" t="s">
        <v>14</v>
      </c>
      <c r="L351" s="104">
        <f>'Data ALL'!$AI$108/'Data ALL'!$AR$108*100</f>
        <v>36.354802179191573</v>
      </c>
      <c r="M351" s="104">
        <f>'Data ALL'!$AJ$108/'Data ALL'!$AR$108*100</f>
        <v>0</v>
      </c>
      <c r="N351" s="104">
        <f>'Data ALL'!$AK$108/'Data ALL'!$AR$108*100</f>
        <v>57.497857536370866</v>
      </c>
      <c r="O351" s="104">
        <f t="shared" si="5"/>
        <v>93.852659715562439</v>
      </c>
      <c r="P351" s="104">
        <f>O351-O350</f>
        <v>-3.3583579686546585</v>
      </c>
      <c r="Q351" s="104">
        <v>-3.3583579686546585</v>
      </c>
    </row>
    <row r="352" spans="1:17" x14ac:dyDescent="0.2">
      <c r="A352" s="3">
        <v>1</v>
      </c>
      <c r="B352" s="3">
        <v>4</v>
      </c>
      <c r="C352" s="3">
        <v>2</v>
      </c>
      <c r="E352" s="3" t="str">
        <f>'Data ALL'!$AZ$144</f>
        <v>19e</v>
      </c>
      <c r="F352" s="3" t="str">
        <f>'Data ALL'!$C$144</f>
        <v>Own-account workers</v>
      </c>
      <c r="G352" s="3" t="str">
        <f>'Data ALL'!$AW$144</f>
        <v>Upper-middle-income</v>
      </c>
      <c r="H352" s="3" t="s">
        <v>13</v>
      </c>
      <c r="I352" s="3" t="s">
        <v>54</v>
      </c>
      <c r="J352" s="3" t="str">
        <f>'Data ALL'!$B$144</f>
        <v>Mongolia</v>
      </c>
      <c r="K352" s="3" t="s">
        <v>13</v>
      </c>
      <c r="L352" s="2">
        <f>'Data ALL'!$T$144/'Data ALL'!$AC$144*100</f>
        <v>83.145096759039944</v>
      </c>
      <c r="M352" s="2">
        <f>'Data ALL'!$U$144/'Data ALL'!$AC$144*100</f>
        <v>0</v>
      </c>
      <c r="N352" s="2">
        <f>'Data ALL'!$V$144/'Data ALL'!$AC$144*100</f>
        <v>1.9805645902918496</v>
      </c>
      <c r="O352" s="2">
        <f t="shared" si="5"/>
        <v>85.125661349331793</v>
      </c>
      <c r="P352" s="2">
        <f>O353-O352</f>
        <v>-7.5766914823388305</v>
      </c>
      <c r="Q352" s="2">
        <v>-5.1358378222119114</v>
      </c>
    </row>
    <row r="353" spans="1:17" x14ac:dyDescent="0.2">
      <c r="A353" s="3">
        <v>2</v>
      </c>
      <c r="B353" s="3">
        <v>4</v>
      </c>
      <c r="C353" s="3">
        <v>2</v>
      </c>
      <c r="E353" s="103" t="str">
        <f>'Data ALL'!$AZ$144</f>
        <v>19e</v>
      </c>
      <c r="F353" s="103" t="str">
        <f>'Data ALL'!$C$144</f>
        <v>Own-account workers</v>
      </c>
      <c r="G353" s="103" t="str">
        <f>'Data ALL'!$AW$144</f>
        <v>Upper-middle-income</v>
      </c>
      <c r="H353" s="103" t="s">
        <v>14</v>
      </c>
      <c r="I353" s="103" t="s">
        <v>54</v>
      </c>
      <c r="J353" s="103" t="str">
        <f>'Data ALL'!$B$144</f>
        <v>Mongolia</v>
      </c>
      <c r="K353" s="103" t="s">
        <v>14</v>
      </c>
      <c r="L353" s="104">
        <f>'Data ALL'!$AI$144/'Data ALL'!$AR$144*100</f>
        <v>76.243769958516125</v>
      </c>
      <c r="M353" s="104">
        <f>'Data ALL'!$AJ$144/'Data ALL'!$AR$144*100</f>
        <v>0</v>
      </c>
      <c r="N353" s="104">
        <f>'Data ALL'!$AK$144/'Data ALL'!$AR$144*100</f>
        <v>1.3051999084768358</v>
      </c>
      <c r="O353" s="104">
        <f t="shared" si="5"/>
        <v>77.548969866992962</v>
      </c>
      <c r="P353" s="104">
        <f>O353-O352</f>
        <v>-7.5766914823388305</v>
      </c>
      <c r="Q353" s="104">
        <v>-5.1358378222119114</v>
      </c>
    </row>
    <row r="354" spans="1:17" x14ac:dyDescent="0.2">
      <c r="A354" s="3">
        <v>1</v>
      </c>
      <c r="B354" s="3">
        <v>4</v>
      </c>
      <c r="C354" s="3">
        <v>2</v>
      </c>
      <c r="E354" s="3" t="str">
        <f>'Data ALL'!$AZ$156</f>
        <v>19e</v>
      </c>
      <c r="F354" s="3" t="str">
        <f>'Data ALL'!$C$156</f>
        <v>Own-account workers</v>
      </c>
      <c r="G354" s="3" t="str">
        <f>'Data ALL'!$AW$156</f>
        <v>Lower-middle-income</v>
      </c>
      <c r="H354" s="3" t="s">
        <v>13</v>
      </c>
      <c r="I354" s="3" t="s">
        <v>54</v>
      </c>
      <c r="J354" s="3" t="str">
        <f>'Data ALL'!$B$156</f>
        <v>Myanmar</v>
      </c>
      <c r="K354" s="3" t="s">
        <v>13</v>
      </c>
      <c r="L354" s="2">
        <f>'Data ALL'!$T$156/'Data ALL'!$AC$156*100</f>
        <v>63.449826781867522</v>
      </c>
      <c r="M354" s="2">
        <f>'Data ALL'!$U$156/'Data ALL'!$AC$156*100</f>
        <v>0</v>
      </c>
      <c r="N354" s="2">
        <f>'Data ALL'!$V$156/'Data ALL'!$AC$156*100</f>
        <v>1.4292838264858727</v>
      </c>
      <c r="O354" s="2">
        <f t="shared" si="5"/>
        <v>64.8791106083534</v>
      </c>
      <c r="P354" s="2">
        <f>O355-O354</f>
        <v>16.783342781227717</v>
      </c>
      <c r="Q354" s="2">
        <v>16.783342781227717</v>
      </c>
    </row>
    <row r="355" spans="1:17" x14ac:dyDescent="0.2">
      <c r="A355" s="3">
        <v>2</v>
      </c>
      <c r="B355" s="3">
        <v>4</v>
      </c>
      <c r="C355" s="3">
        <v>2</v>
      </c>
      <c r="E355" s="103" t="str">
        <f>'Data ALL'!$AZ$156</f>
        <v>19e</v>
      </c>
      <c r="F355" s="103" t="str">
        <f>'Data ALL'!$C$156</f>
        <v>Own-account workers</v>
      </c>
      <c r="G355" s="103" t="str">
        <f>'Data ALL'!$AW$156</f>
        <v>Lower-middle-income</v>
      </c>
      <c r="H355" s="103" t="s">
        <v>14</v>
      </c>
      <c r="I355" s="103" t="s">
        <v>54</v>
      </c>
      <c r="J355" s="103" t="str">
        <f>'Data ALL'!$B$156</f>
        <v>Myanmar</v>
      </c>
      <c r="K355" s="103" t="s">
        <v>14</v>
      </c>
      <c r="L355" s="104">
        <f>'Data ALL'!$AI$156/'Data ALL'!$AR$156*100</f>
        <v>81.273874362779637</v>
      </c>
      <c r="M355" s="104">
        <f>'Data ALL'!$AJ$156/'Data ALL'!$AR$156*100</f>
        <v>0</v>
      </c>
      <c r="N355" s="104">
        <f>'Data ALL'!$AK$156/'Data ALL'!$AR$156*100</f>
        <v>0.38857902680147671</v>
      </c>
      <c r="O355" s="104">
        <f t="shared" si="5"/>
        <v>81.662453389581117</v>
      </c>
      <c r="P355" s="104">
        <f>O355-O354</f>
        <v>16.783342781227717</v>
      </c>
      <c r="Q355" s="104">
        <v>16.783342781227717</v>
      </c>
    </row>
    <row r="356" spans="1:17" x14ac:dyDescent="0.2">
      <c r="A356" s="3">
        <v>1</v>
      </c>
      <c r="B356" s="3">
        <v>4</v>
      </c>
      <c r="C356" s="3">
        <v>2</v>
      </c>
      <c r="E356" s="3" t="str">
        <f>'Data ALL'!$AZ$168</f>
        <v>19e</v>
      </c>
      <c r="F356" s="3" t="str">
        <f>'Data ALL'!$C$168</f>
        <v>Own-account workers</v>
      </c>
      <c r="G356" s="3" t="str">
        <f>'Data ALL'!$AW$168</f>
        <v>Lower-middle-income</v>
      </c>
      <c r="H356" s="3" t="s">
        <v>13</v>
      </c>
      <c r="I356" s="3" t="s">
        <v>54</v>
      </c>
      <c r="J356" s="3" t="str">
        <f>'Data ALL'!$B$168</f>
        <v>Nepal</v>
      </c>
      <c r="K356" s="3" t="s">
        <v>13</v>
      </c>
      <c r="L356" s="2">
        <f>'Data ALL'!$T$168/'Data ALL'!$AC$168*100</f>
        <v>68.41877608027545</v>
      </c>
      <c r="M356" s="2">
        <f>'Data ALL'!$U$168/'Data ALL'!$AC$168*100</f>
        <v>0.30116433365369943</v>
      </c>
      <c r="N356" s="2">
        <f>'Data ALL'!$V$168/'Data ALL'!$AC$168*100</f>
        <v>0.55432428526528232</v>
      </c>
      <c r="O356" s="2">
        <f t="shared" si="5"/>
        <v>69.274264699194433</v>
      </c>
      <c r="P356" s="2">
        <f>O357-O356</f>
        <v>9.1277707035131783</v>
      </c>
      <c r="Q356" s="2">
        <v>9.1277707035131783</v>
      </c>
    </row>
    <row r="357" spans="1:17" x14ac:dyDescent="0.2">
      <c r="A357" s="3">
        <v>2</v>
      </c>
      <c r="B357" s="3">
        <v>4</v>
      </c>
      <c r="C357" s="3">
        <v>2</v>
      </c>
      <c r="E357" s="103" t="str">
        <f>'Data ALL'!$AZ$168</f>
        <v>19e</v>
      </c>
      <c r="F357" s="103" t="str">
        <f>'Data ALL'!$C$168</f>
        <v>Own-account workers</v>
      </c>
      <c r="G357" s="103" t="str">
        <f>'Data ALL'!$AW$168</f>
        <v>Lower-middle-income</v>
      </c>
      <c r="H357" s="103" t="s">
        <v>14</v>
      </c>
      <c r="I357" s="103" t="s">
        <v>54</v>
      </c>
      <c r="J357" s="103" t="str">
        <f>'Data ALL'!$B$168</f>
        <v>Nepal</v>
      </c>
      <c r="K357" s="103" t="s">
        <v>14</v>
      </c>
      <c r="L357" s="104">
        <f>'Data ALL'!$AI$168/'Data ALL'!$AR$168*100</f>
        <v>77.740095843181479</v>
      </c>
      <c r="M357" s="104">
        <f>'Data ALL'!$AJ$168/'Data ALL'!$AR$168*100</f>
        <v>0.21683977708870913</v>
      </c>
      <c r="N357" s="104">
        <f>'Data ALL'!$AK$168/'Data ALL'!$AR$168*100</f>
        <v>0.44509978243742365</v>
      </c>
      <c r="O357" s="104">
        <f t="shared" si="5"/>
        <v>78.402035402707611</v>
      </c>
      <c r="P357" s="104">
        <f>O357-O356</f>
        <v>9.1277707035131783</v>
      </c>
      <c r="Q357" s="104">
        <v>9.1277707035131783</v>
      </c>
    </row>
    <row r="358" spans="1:17" x14ac:dyDescent="0.2">
      <c r="A358" s="3">
        <v>1</v>
      </c>
      <c r="B358" s="3">
        <v>4</v>
      </c>
      <c r="C358" s="3">
        <v>2</v>
      </c>
      <c r="E358" s="3" t="str">
        <f>'Data ALL'!$AZ$210</f>
        <v>19e</v>
      </c>
      <c r="F358" s="3" t="str">
        <f>'Data ALL'!$C$210</f>
        <v>Own-account workers</v>
      </c>
      <c r="G358" s="3" t="str">
        <f>'Data ALL'!$AW$210</f>
        <v>Lower-middle-income</v>
      </c>
      <c r="H358" s="3" t="s">
        <v>13</v>
      </c>
      <c r="I358" s="3" t="s">
        <v>54</v>
      </c>
      <c r="J358" s="3" t="str">
        <f>'Data ALL'!$B$210</f>
        <v>Timor Leste</v>
      </c>
      <c r="K358" s="3" t="s">
        <v>13</v>
      </c>
      <c r="L358" s="2">
        <f>'Data ALL'!$T$210/'Data ALL'!$AC$210*100</f>
        <v>60.91506705232711</v>
      </c>
      <c r="M358" s="2">
        <f>'Data ALL'!$U$210/'Data ALL'!$AC$210*100</f>
        <v>0</v>
      </c>
      <c r="N358" s="2">
        <f>'Data ALL'!$V$210/'Data ALL'!$AC$210*100</f>
        <v>34.128319747567708</v>
      </c>
      <c r="O358" s="2">
        <f t="shared" si="5"/>
        <v>95.043386799894819</v>
      </c>
      <c r="P358" s="2">
        <f>O359-O358</f>
        <v>-3.57179627046078</v>
      </c>
      <c r="Q358" s="2">
        <v>-3.57179627046078</v>
      </c>
    </row>
    <row r="359" spans="1:17" x14ac:dyDescent="0.2">
      <c r="A359" s="3">
        <v>2</v>
      </c>
      <c r="B359" s="3">
        <v>4</v>
      </c>
      <c r="C359" s="3">
        <v>2</v>
      </c>
      <c r="E359" s="103" t="str">
        <f>'Data ALL'!$AZ$210</f>
        <v>19e</v>
      </c>
      <c r="F359" s="103" t="str">
        <f>'Data ALL'!$C$210</f>
        <v>Own-account workers</v>
      </c>
      <c r="G359" s="103" t="str">
        <f>'Data ALL'!$AW$210</f>
        <v>Lower-middle-income</v>
      </c>
      <c r="H359" s="103" t="s">
        <v>14</v>
      </c>
      <c r="I359" s="103" t="s">
        <v>54</v>
      </c>
      <c r="J359" s="103" t="str">
        <f>'Data ALL'!$B$210</f>
        <v>Timor Leste</v>
      </c>
      <c r="K359" s="103" t="s">
        <v>14</v>
      </c>
      <c r="L359" s="104">
        <f>'Data ALL'!$AI$210/'Data ALL'!$AR$210*100</f>
        <v>67.434349733835219</v>
      </c>
      <c r="M359" s="104">
        <f>'Data ALL'!$AJ$210/'Data ALL'!$AR$210*100</f>
        <v>0</v>
      </c>
      <c r="N359" s="104">
        <f>'Data ALL'!$AK$210/'Data ALL'!$AR$210*100</f>
        <v>24.037240795598816</v>
      </c>
      <c r="O359" s="104">
        <f t="shared" si="5"/>
        <v>91.471590529434039</v>
      </c>
      <c r="P359" s="104">
        <f>O359-O358</f>
        <v>-3.57179627046078</v>
      </c>
      <c r="Q359" s="104">
        <v>-3.57179627046078</v>
      </c>
    </row>
    <row r="360" spans="1:17" x14ac:dyDescent="0.2">
      <c r="A360" s="3">
        <v>1</v>
      </c>
      <c r="B360" s="3">
        <v>4</v>
      </c>
      <c r="C360" s="3">
        <v>2</v>
      </c>
      <c r="E360" s="3" t="str">
        <f>'Data ALL'!$AZ$258</f>
        <v>19e</v>
      </c>
      <c r="F360" s="3" t="str">
        <f>'Data ALL'!$C$258</f>
        <v>Own-account workers</v>
      </c>
      <c r="G360" s="3" t="str">
        <f>'Data ALL'!$AW$258</f>
        <v>Lower-middle-income</v>
      </c>
      <c r="H360" s="3" t="s">
        <v>13</v>
      </c>
      <c r="I360" s="3" t="s">
        <v>54</v>
      </c>
      <c r="J360" s="3" t="str">
        <f>'Data ALL'!$B$258</f>
        <v>Vanuatu</v>
      </c>
      <c r="K360" s="3" t="s">
        <v>13</v>
      </c>
      <c r="L360" s="2">
        <f>'Data ALL'!$T$258/'Data ALL'!$AC$258*100</f>
        <v>85.894706280847771</v>
      </c>
      <c r="M360" s="2">
        <f>'Data ALL'!$U$258/'Data ALL'!$AC$258*100</f>
        <v>0.2854930804219491</v>
      </c>
      <c r="N360" s="2">
        <f>'Data ALL'!$V$258/'Data ALL'!$AC$258*100</f>
        <v>9.0922287815735992</v>
      </c>
      <c r="O360" s="2">
        <f t="shared" si="5"/>
        <v>95.27242814284331</v>
      </c>
      <c r="P360" s="2">
        <f>O361-O360</f>
        <v>2.259155919353006</v>
      </c>
      <c r="Q360" s="2">
        <v>2.259155919353006</v>
      </c>
    </row>
    <row r="361" spans="1:17" x14ac:dyDescent="0.2">
      <c r="A361" s="3">
        <v>2</v>
      </c>
      <c r="B361" s="3">
        <v>4</v>
      </c>
      <c r="C361" s="3">
        <v>2</v>
      </c>
      <c r="E361" s="103" t="str">
        <f>'Data ALL'!$AZ$258</f>
        <v>19e</v>
      </c>
      <c r="F361" s="103" t="str">
        <f>'Data ALL'!$C$258</f>
        <v>Own-account workers</v>
      </c>
      <c r="G361" s="103" t="str">
        <f>'Data ALL'!$AW$258</f>
        <v>Lower-middle-income</v>
      </c>
      <c r="H361" s="103" t="s">
        <v>14</v>
      </c>
      <c r="I361" s="103" t="s">
        <v>54</v>
      </c>
      <c r="J361" s="103" t="str">
        <f>'Data ALL'!$B$258</f>
        <v>Vanuatu</v>
      </c>
      <c r="K361" s="103" t="s">
        <v>14</v>
      </c>
      <c r="L361" s="104">
        <f>'Data ALL'!$AI$258/'Data ALL'!$AR$258*100</f>
        <v>93.590864917395535</v>
      </c>
      <c r="M361" s="104">
        <f>'Data ALL'!$AJ$258/'Data ALL'!$AR$258*100</f>
        <v>0</v>
      </c>
      <c r="N361" s="104">
        <f>'Data ALL'!$AK$258/'Data ALL'!$AR$258*100</f>
        <v>3.9407191448007777</v>
      </c>
      <c r="O361" s="104">
        <f t="shared" si="5"/>
        <v>97.531584062196316</v>
      </c>
      <c r="P361" s="104">
        <f>O361-O360</f>
        <v>2.259155919353006</v>
      </c>
      <c r="Q361" s="104">
        <v>2.259155919353006</v>
      </c>
    </row>
    <row r="362" spans="1:17" x14ac:dyDescent="0.2">
      <c r="A362" s="3">
        <v>1</v>
      </c>
      <c r="B362" s="3">
        <v>4</v>
      </c>
      <c r="C362" s="3">
        <v>2</v>
      </c>
      <c r="E362" s="3" t="str">
        <f>'Data ALL'!$AZ$246</f>
        <v>19e</v>
      </c>
      <c r="F362" s="3" t="str">
        <f>'Data ALL'!$C$246</f>
        <v>Own-account workers</v>
      </c>
      <c r="G362" s="3" t="str">
        <f>'Data ALL'!$AW$246</f>
        <v>Lower-middle-income</v>
      </c>
      <c r="H362" s="3" t="s">
        <v>13</v>
      </c>
      <c r="I362" s="3" t="s">
        <v>54</v>
      </c>
      <c r="J362" s="3" t="str">
        <f>'Data ALL'!$B$246</f>
        <v>Viet Nam</v>
      </c>
      <c r="K362" s="3" t="s">
        <v>13</v>
      </c>
      <c r="L362" s="2">
        <f>'Data ALL'!$T$246/'Data ALL'!$AC$246*100</f>
        <v>89.909533727786055</v>
      </c>
      <c r="M362" s="2">
        <f>'Data ALL'!$U$246/'Data ALL'!$AC$246*100</f>
        <v>0</v>
      </c>
      <c r="N362" s="2">
        <f>'Data ALL'!$V$246/'Data ALL'!$AC$246*100</f>
        <v>0.13802638523127631</v>
      </c>
      <c r="O362" s="2">
        <f t="shared" si="5"/>
        <v>90.047560113017326</v>
      </c>
      <c r="P362" s="2">
        <f>O363-O362</f>
        <v>0.74442763766636233</v>
      </c>
      <c r="Q362" s="2">
        <v>1.1739386432356156</v>
      </c>
    </row>
    <row r="363" spans="1:17" x14ac:dyDescent="0.2">
      <c r="A363" s="3">
        <v>2</v>
      </c>
      <c r="B363" s="3">
        <v>4</v>
      </c>
      <c r="C363" s="3">
        <v>2</v>
      </c>
      <c r="E363" s="103" t="str">
        <f>'Data ALL'!$AZ$246</f>
        <v>19e</v>
      </c>
      <c r="F363" s="103" t="str">
        <f>'Data ALL'!$C$246</f>
        <v>Own-account workers</v>
      </c>
      <c r="G363" s="103" t="str">
        <f>'Data ALL'!$AW$246</f>
        <v>Lower-middle-income</v>
      </c>
      <c r="H363" s="103" t="s">
        <v>14</v>
      </c>
      <c r="I363" s="103" t="s">
        <v>54</v>
      </c>
      <c r="J363" s="103" t="str">
        <f>'Data ALL'!$B$246</f>
        <v>Viet Nam</v>
      </c>
      <c r="K363" s="103" t="s">
        <v>14</v>
      </c>
      <c r="L363" s="104">
        <f>'Data ALL'!$AI$246/'Data ALL'!$AR$246*100</f>
        <v>90.106997132555719</v>
      </c>
      <c r="M363" s="104">
        <f>'Data ALL'!$AJ$246/'Data ALL'!$AR$246*100</f>
        <v>0</v>
      </c>
      <c r="N363" s="104">
        <f>'Data ALL'!$AK$246/'Data ALL'!$AR$246*100</f>
        <v>0.68499061812797402</v>
      </c>
      <c r="O363" s="104">
        <f t="shared" si="5"/>
        <v>90.791987750683688</v>
      </c>
      <c r="P363" s="104">
        <f>O363-O362</f>
        <v>0.74442763766636233</v>
      </c>
      <c r="Q363" s="104">
        <v>1.1739386432356156</v>
      </c>
    </row>
    <row r="364" spans="1:17" x14ac:dyDescent="0.2">
      <c r="A364" s="3">
        <v>1</v>
      </c>
      <c r="B364" s="3">
        <v>4</v>
      </c>
      <c r="C364" s="3">
        <v>2</v>
      </c>
      <c r="E364" s="3" t="str">
        <f>'Data ALL'!$AZ$270</f>
        <v>19e</v>
      </c>
      <c r="F364" s="3" t="str">
        <f>'Data ALL'!$C$270</f>
        <v>Own-account workers</v>
      </c>
      <c r="G364" s="3" t="str">
        <f>'Data ALL'!$AW$270</f>
        <v>Upper-middle-income</v>
      </c>
      <c r="H364" s="3" t="s">
        <v>13</v>
      </c>
      <c r="I364" s="3" t="s">
        <v>54</v>
      </c>
      <c r="J364" s="3" t="str">
        <f>'Data ALL'!$B$270</f>
        <v>Wallis &amp; Futuma</v>
      </c>
      <c r="K364" s="3" t="s">
        <v>13</v>
      </c>
      <c r="L364" s="2">
        <f>'Data ALL'!$T$270/'Data ALL'!$AC$270*100</f>
        <v>71.974522292993626</v>
      </c>
      <c r="M364" s="2">
        <f>'Data ALL'!$U$270/'Data ALL'!$AC$270*100</f>
        <v>0</v>
      </c>
      <c r="N364" s="2">
        <f>'Data ALL'!$V$270/'Data ALL'!$AC$270*100</f>
        <v>0</v>
      </c>
      <c r="O364" s="2">
        <f t="shared" si="5"/>
        <v>71.974522292993626</v>
      </c>
      <c r="P364" s="2">
        <f>O365-O364</f>
        <v>10.542960224488908</v>
      </c>
      <c r="Q364" s="2">
        <v>10.542960224488908</v>
      </c>
    </row>
    <row r="365" spans="1:17" x14ac:dyDescent="0.2">
      <c r="A365" s="3">
        <v>2</v>
      </c>
      <c r="B365" s="3">
        <v>4</v>
      </c>
      <c r="C365" s="3">
        <v>2</v>
      </c>
      <c r="E365" s="103" t="str">
        <f>'Data ALL'!$AZ$270</f>
        <v>19e</v>
      </c>
      <c r="F365" s="103" t="str">
        <f>'Data ALL'!$C$270</f>
        <v>Own-account workers</v>
      </c>
      <c r="G365" s="103" t="str">
        <f>'Data ALL'!$AW$270</f>
        <v>Upper-middle-income</v>
      </c>
      <c r="H365" s="103" t="s">
        <v>14</v>
      </c>
      <c r="I365" s="103" t="s">
        <v>54</v>
      </c>
      <c r="J365" s="103" t="str">
        <f>'Data ALL'!$B$270</f>
        <v>Wallis &amp; Futuma</v>
      </c>
      <c r="K365" s="103" t="s">
        <v>14</v>
      </c>
      <c r="L365" s="104">
        <f>'Data ALL'!$AI$270/'Data ALL'!$AR$270*100</f>
        <v>76.923076923076934</v>
      </c>
      <c r="M365" s="104">
        <f>'Data ALL'!$AJ$270/'Data ALL'!$AR$270*100</f>
        <v>2.7972027972027971</v>
      </c>
      <c r="N365" s="104">
        <f>'Data ALL'!$AK$270/'Data ALL'!$AR$270*100</f>
        <v>2.7972027972027971</v>
      </c>
      <c r="O365" s="104">
        <f t="shared" si="5"/>
        <v>82.517482517482534</v>
      </c>
      <c r="P365" s="104">
        <f>O365-O364</f>
        <v>10.542960224488908</v>
      </c>
      <c r="Q365" s="104">
        <v>10.542960224488908</v>
      </c>
    </row>
    <row r="366" spans="1:17" x14ac:dyDescent="0.2">
      <c r="A366" s="3">
        <v>1</v>
      </c>
      <c r="B366" s="3">
        <v>4</v>
      </c>
      <c r="C366" s="3">
        <v>3</v>
      </c>
      <c r="E366" s="3" t="str">
        <f>'Data ALL'!$AZ$66</f>
        <v>19e</v>
      </c>
      <c r="F366" s="3" t="str">
        <f>'Data ALL'!$C$66</f>
        <v>Own-account workers</v>
      </c>
      <c r="G366" s="3" t="str">
        <f>'Data ALL'!$AW$66</f>
        <v>Upper-middle-income</v>
      </c>
      <c r="H366" s="3" t="s">
        <v>13</v>
      </c>
      <c r="I366" s="3" t="s">
        <v>54</v>
      </c>
      <c r="J366" s="3" t="str">
        <f>'Data ALL'!$B$66</f>
        <v>Cook Islands</v>
      </c>
      <c r="K366" s="3" t="s">
        <v>13</v>
      </c>
      <c r="L366" s="2">
        <f>'Data ALL'!$T$66/'Data ALL'!$AC$66*100</f>
        <v>74.482758620689665</v>
      </c>
      <c r="M366" s="2">
        <f>'Data ALL'!$U$66/'Data ALL'!$AC$66*100</f>
        <v>0</v>
      </c>
      <c r="N366" s="2">
        <f>'Data ALL'!$V$66/'Data ALL'!$AC$66*100</f>
        <v>1.3793103448275863</v>
      </c>
      <c r="O366" s="2">
        <f t="shared" si="5"/>
        <v>75.862068965517253</v>
      </c>
      <c r="P366" s="2">
        <f>O367-O366</f>
        <v>-9.0763546798029751</v>
      </c>
      <c r="Q366" s="2">
        <v>-9.0763546798029751</v>
      </c>
    </row>
    <row r="367" spans="1:17" x14ac:dyDescent="0.2">
      <c r="A367" s="3">
        <v>2</v>
      </c>
      <c r="B367" s="3">
        <v>4</v>
      </c>
      <c r="C367" s="3">
        <v>3</v>
      </c>
      <c r="E367" s="103" t="str">
        <f>'Data ALL'!$AZ$66</f>
        <v>19e</v>
      </c>
      <c r="F367" s="103" t="str">
        <f>'Data ALL'!$C$66</f>
        <v>Own-account workers</v>
      </c>
      <c r="G367" s="103" t="str">
        <f>'Data ALL'!$AW$66</f>
        <v>Upper-middle-income</v>
      </c>
      <c r="H367" s="103" t="s">
        <v>14</v>
      </c>
      <c r="I367" s="103" t="s">
        <v>54</v>
      </c>
      <c r="J367" s="103" t="str">
        <f>'Data ALL'!$B$66</f>
        <v>Cook Islands</v>
      </c>
      <c r="K367" s="103" t="s">
        <v>14</v>
      </c>
      <c r="L367" s="104">
        <f>'Data ALL'!$AI$66/'Data ALL'!$AR$66*100</f>
        <v>63.571428571428569</v>
      </c>
      <c r="M367" s="104">
        <f>'Data ALL'!$AJ$66/'Data ALL'!$AR$66*100</f>
        <v>0</v>
      </c>
      <c r="N367" s="104">
        <f>'Data ALL'!$AK$66/'Data ALL'!$AR$66*100</f>
        <v>3.214285714285714</v>
      </c>
      <c r="O367" s="104">
        <f t="shared" si="5"/>
        <v>66.785714285714278</v>
      </c>
      <c r="P367" s="104">
        <f>O367-O366</f>
        <v>-9.0763546798029751</v>
      </c>
      <c r="Q367" s="104">
        <v>-9.0763546798029751</v>
      </c>
    </row>
    <row r="368" spans="1:17" x14ac:dyDescent="0.2">
      <c r="A368" s="3">
        <v>1</v>
      </c>
      <c r="B368" s="3">
        <v>4</v>
      </c>
      <c r="C368" s="3">
        <v>3</v>
      </c>
      <c r="E368" s="3" t="str">
        <f>'Data ALL'!$AZ$120</f>
        <v>19e</v>
      </c>
      <c r="F368" s="3" t="str">
        <f>'Data ALL'!$C$120</f>
        <v>Own-account workers</v>
      </c>
      <c r="G368" s="3" t="str">
        <f>'Data ALL'!$AW$120</f>
        <v>Upper-middle-income</v>
      </c>
      <c r="H368" s="3" t="s">
        <v>13</v>
      </c>
      <c r="I368" s="3" t="s">
        <v>54</v>
      </c>
      <c r="J368" s="3" t="str">
        <f>'Data ALL'!$B$120</f>
        <v>Maldives</v>
      </c>
      <c r="K368" s="3" t="s">
        <v>13</v>
      </c>
      <c r="L368" s="2">
        <f>'Data ALL'!$T$120/'Data ALL'!$AC$120*100</f>
        <v>55.365839347532706</v>
      </c>
      <c r="M368" s="2">
        <f>'Data ALL'!$U$120/'Data ALL'!$AC$120*100</f>
        <v>10.819691368890453</v>
      </c>
      <c r="N368" s="2">
        <f>'Data ALL'!$V$120/'Data ALL'!$AC$120*100</f>
        <v>0.17602534765006161</v>
      </c>
      <c r="O368" s="2">
        <f t="shared" si="5"/>
        <v>66.361556064073227</v>
      </c>
      <c r="P368" s="2">
        <f>O369-O368</f>
        <v>25.723265617618665</v>
      </c>
      <c r="Q368" s="2">
        <v>25.723265617618665</v>
      </c>
    </row>
    <row r="369" spans="1:17" x14ac:dyDescent="0.2">
      <c r="A369" s="3">
        <v>2</v>
      </c>
      <c r="B369" s="3">
        <v>4</v>
      </c>
      <c r="C369" s="3">
        <v>3</v>
      </c>
      <c r="E369" s="103" t="str">
        <f>'Data ALL'!$AZ$120</f>
        <v>19e</v>
      </c>
      <c r="F369" s="103" t="str">
        <f>'Data ALL'!$C$120</f>
        <v>Own-account workers</v>
      </c>
      <c r="G369" s="103" t="str">
        <f>'Data ALL'!$AW$120</f>
        <v>Upper-middle-income</v>
      </c>
      <c r="H369" s="103" t="s">
        <v>14</v>
      </c>
      <c r="I369" s="103" t="s">
        <v>54</v>
      </c>
      <c r="J369" s="103" t="str">
        <f>'Data ALL'!$B$120</f>
        <v>Maldives</v>
      </c>
      <c r="K369" s="103" t="s">
        <v>14</v>
      </c>
      <c r="L369" s="104">
        <f>'Data ALL'!$AI$120/'Data ALL'!$AR$120*100</f>
        <v>89.459658672109768</v>
      </c>
      <c r="M369" s="104">
        <f>'Data ALL'!$AJ$120/'Data ALL'!$AR$120*100</f>
        <v>1.2133582808867722</v>
      </c>
      <c r="N369" s="104">
        <f>'Data ALL'!$AK$120/'Data ALL'!$AR$120*100</f>
        <v>1.4118047286953563</v>
      </c>
      <c r="O369" s="104">
        <f t="shared" si="5"/>
        <v>92.084821681691892</v>
      </c>
      <c r="P369" s="104">
        <f>O369-O368</f>
        <v>25.723265617618665</v>
      </c>
      <c r="Q369" s="104">
        <v>25.723265617618665</v>
      </c>
    </row>
    <row r="370" spans="1:17" x14ac:dyDescent="0.2">
      <c r="A370" s="3">
        <v>1</v>
      </c>
      <c r="B370" s="3">
        <v>4</v>
      </c>
      <c r="C370" s="3">
        <v>3</v>
      </c>
      <c r="E370" s="3" t="str">
        <f>'Data ALL'!$AZ$132</f>
        <v>19e</v>
      </c>
      <c r="F370" s="3" t="str">
        <f>'Data ALL'!$C$132</f>
        <v>Own-account workers</v>
      </c>
      <c r="G370" s="3" t="str">
        <f>'Data ALL'!$AW$132</f>
        <v>Upper-middle-income</v>
      </c>
      <c r="H370" s="3" t="s">
        <v>13</v>
      </c>
      <c r="I370" s="3" t="s">
        <v>54</v>
      </c>
      <c r="J370" s="3" t="str">
        <f>'Data ALL'!$B$132</f>
        <v>Marshall Islands</v>
      </c>
      <c r="K370" s="3" t="s">
        <v>13</v>
      </c>
      <c r="L370" s="2">
        <f>'Data ALL'!$T$132/'Data ALL'!$AC$132*100</f>
        <v>18.080149114631876</v>
      </c>
      <c r="M370" s="2">
        <f>'Data ALL'!$U$132/'Data ALL'!$AC$132*100</f>
        <v>6.2441752096924512</v>
      </c>
      <c r="N370" s="2">
        <f>'Data ALL'!$V$132/'Data ALL'!$AC$132*100</f>
        <v>64.398881640260953</v>
      </c>
      <c r="O370" s="2">
        <f t="shared" si="5"/>
        <v>88.723205964585276</v>
      </c>
      <c r="P370" s="2">
        <f>O371-O370</f>
        <v>11.052327144281165</v>
      </c>
      <c r="Q370" s="2">
        <v>11.052327144281165</v>
      </c>
    </row>
    <row r="371" spans="1:17" x14ac:dyDescent="0.2">
      <c r="A371" s="3">
        <v>2</v>
      </c>
      <c r="B371" s="3">
        <v>4</v>
      </c>
      <c r="C371" s="3">
        <v>3</v>
      </c>
      <c r="E371" s="103" t="str">
        <f>'Data ALL'!$AZ$132</f>
        <v>19e</v>
      </c>
      <c r="F371" s="103" t="str">
        <f>'Data ALL'!$C$132</f>
        <v>Own-account workers</v>
      </c>
      <c r="G371" s="103" t="str">
        <f>'Data ALL'!$AW$132</f>
        <v>Upper-middle-income</v>
      </c>
      <c r="H371" s="103" t="s">
        <v>14</v>
      </c>
      <c r="I371" s="103" t="s">
        <v>54</v>
      </c>
      <c r="J371" s="103" t="str">
        <f>'Data ALL'!$B$132</f>
        <v>Marshall Islands</v>
      </c>
      <c r="K371" s="103" t="s">
        <v>14</v>
      </c>
      <c r="L371" s="104">
        <f>'Data ALL'!$AI$132/'Data ALL'!$AR$132*100</f>
        <v>10.662177328843995</v>
      </c>
      <c r="M371" s="104">
        <f>'Data ALL'!$AJ$132/'Data ALL'!$AR$132*100</f>
        <v>0</v>
      </c>
      <c r="N371" s="104">
        <f>'Data ALL'!$AK$132/'Data ALL'!$AR$132*100</f>
        <v>89.113355780022445</v>
      </c>
      <c r="O371" s="104">
        <f t="shared" si="5"/>
        <v>99.775533108866441</v>
      </c>
      <c r="P371" s="104">
        <f>O371-O370</f>
        <v>11.052327144281165</v>
      </c>
      <c r="Q371" s="104">
        <v>11.052327144281165</v>
      </c>
    </row>
    <row r="372" spans="1:17" x14ac:dyDescent="0.2">
      <c r="A372" s="3">
        <v>1</v>
      </c>
      <c r="B372" s="3">
        <v>4</v>
      </c>
      <c r="C372" s="3">
        <v>3</v>
      </c>
      <c r="E372" s="3" t="str">
        <f>'Data ALL'!$AZ$222</f>
        <v>19e</v>
      </c>
      <c r="F372" s="3" t="str">
        <f>'Data ALL'!$C$222</f>
        <v>Own-account workers</v>
      </c>
      <c r="G372" s="3" t="str">
        <f>'Data ALL'!$AW$222</f>
        <v>Upper-middle-income</v>
      </c>
      <c r="H372" s="3" t="s">
        <v>13</v>
      </c>
      <c r="I372" s="3" t="s">
        <v>54</v>
      </c>
      <c r="J372" s="3" t="str">
        <f>'Data ALL'!$B$222</f>
        <v>Tonga</v>
      </c>
      <c r="K372" s="3" t="s">
        <v>13</v>
      </c>
      <c r="L372" s="2">
        <f>'Data ALL'!$T$222/'Data ALL'!$AC$222*100</f>
        <v>79.650971353309188</v>
      </c>
      <c r="M372" s="2">
        <f>'Data ALL'!$U$222/'Data ALL'!$AC$222*100</f>
        <v>0</v>
      </c>
      <c r="N372" s="2">
        <f>'Data ALL'!$V$222/'Data ALL'!$AC$222*100</f>
        <v>18.307540335857755</v>
      </c>
      <c r="O372" s="2">
        <f t="shared" si="5"/>
        <v>97.95851168916694</v>
      </c>
      <c r="P372" s="2">
        <f>O373-O372</f>
        <v>-2.8788053043768969E-3</v>
      </c>
      <c r="Q372" s="2">
        <v>3.849444444444444</v>
      </c>
    </row>
    <row r="373" spans="1:17" x14ac:dyDescent="0.2">
      <c r="A373" s="3">
        <v>2</v>
      </c>
      <c r="B373" s="3">
        <v>4</v>
      </c>
      <c r="C373" s="3">
        <v>3</v>
      </c>
      <c r="E373" s="103" t="str">
        <f>'Data ALL'!$AZ$222</f>
        <v>19e</v>
      </c>
      <c r="F373" s="103" t="str">
        <f>'Data ALL'!$C$222</f>
        <v>Own-account workers</v>
      </c>
      <c r="G373" s="103" t="str">
        <f>'Data ALL'!$AW$222</f>
        <v>Upper-middle-income</v>
      </c>
      <c r="H373" s="103" t="s">
        <v>14</v>
      </c>
      <c r="I373" s="103" t="s">
        <v>54</v>
      </c>
      <c r="J373" s="103" t="str">
        <f>'Data ALL'!$B$222</f>
        <v>Tonga</v>
      </c>
      <c r="K373" s="103" t="s">
        <v>14</v>
      </c>
      <c r="L373" s="104">
        <f>'Data ALL'!$AI$222/'Data ALL'!$AR$222*100</f>
        <v>67.20313179643324</v>
      </c>
      <c r="M373" s="104">
        <f>'Data ALL'!$AJ$222/'Data ALL'!$AR$222*100</f>
        <v>0</v>
      </c>
      <c r="N373" s="104">
        <f>'Data ALL'!$AK$222/'Data ALL'!$AR$222*100</f>
        <v>30.752501087429319</v>
      </c>
      <c r="O373" s="104">
        <f t="shared" si="5"/>
        <v>97.955632883862563</v>
      </c>
      <c r="P373" s="104">
        <f>O373-O372</f>
        <v>-2.8788053043768969E-3</v>
      </c>
      <c r="Q373" s="104">
        <v>3.849444444444444</v>
      </c>
    </row>
    <row r="374" spans="1:17" x14ac:dyDescent="0.2">
      <c r="A374" s="3">
        <v>1</v>
      </c>
      <c r="B374" s="3">
        <v>4</v>
      </c>
      <c r="C374" s="3">
        <v>3</v>
      </c>
      <c r="E374" s="3" t="str">
        <f>'Data ALL'!$AZ$234</f>
        <v>19e</v>
      </c>
      <c r="F374" s="3" t="str">
        <f>'Data ALL'!$C$234</f>
        <v>Own-account workers</v>
      </c>
      <c r="G374" s="3" t="str">
        <f>'Data ALL'!$AW$234</f>
        <v>Upper-middle-income</v>
      </c>
      <c r="H374" s="3" t="s">
        <v>13</v>
      </c>
      <c r="I374" s="3" t="s">
        <v>54</v>
      </c>
      <c r="J374" s="3" t="str">
        <f>'Data ALL'!$B$234</f>
        <v>Tuvalu</v>
      </c>
      <c r="K374" s="3" t="s">
        <v>13</v>
      </c>
      <c r="L374" s="2">
        <f>'Data ALL'!$T$234/'Data ALL'!$AC$234*100</f>
        <v>16.071428571428573</v>
      </c>
      <c r="M374" s="2">
        <f>'Data ALL'!$U$234/'Data ALL'!$AC$234*100</f>
        <v>5.3571428571428568</v>
      </c>
      <c r="N374" s="2">
        <f>'Data ALL'!$V$234/'Data ALL'!$AC$234*100</f>
        <v>5.3571428571428568</v>
      </c>
      <c r="O374" s="2">
        <f t="shared" si="5"/>
        <v>26.785714285714288</v>
      </c>
      <c r="P374" s="2">
        <f>O375-O374</f>
        <v>-4.8344947735191681</v>
      </c>
      <c r="Q374" s="2">
        <v>-4.8344947735191681</v>
      </c>
    </row>
    <row r="375" spans="1:17" x14ac:dyDescent="0.2">
      <c r="A375" s="3">
        <v>2</v>
      </c>
      <c r="B375" s="3">
        <v>4</v>
      </c>
      <c r="C375" s="3">
        <v>3</v>
      </c>
      <c r="E375" s="103" t="str">
        <f>'Data ALL'!$AZ$234</f>
        <v>19e</v>
      </c>
      <c r="F375" s="103" t="str">
        <f>'Data ALL'!$C$234</f>
        <v>Own-account workers</v>
      </c>
      <c r="G375" s="103" t="str">
        <f>'Data ALL'!$AW$234</f>
        <v>Upper-middle-income</v>
      </c>
      <c r="H375" s="103" t="s">
        <v>14</v>
      </c>
      <c r="I375" s="103" t="s">
        <v>54</v>
      </c>
      <c r="J375" s="103" t="str">
        <f>'Data ALL'!$B$234</f>
        <v>Tuvalu</v>
      </c>
      <c r="K375" s="103" t="s">
        <v>14</v>
      </c>
      <c r="L375" s="104">
        <f>'Data ALL'!$AI$234/'Data ALL'!$AR$234*100</f>
        <v>17.073170731707318</v>
      </c>
      <c r="M375" s="104">
        <f>'Data ALL'!$AJ$234/'Data ALL'!$AR$234*100</f>
        <v>2.4390243902439024</v>
      </c>
      <c r="N375" s="104">
        <f>'Data ALL'!$AK$234/'Data ALL'!$AR$234*100</f>
        <v>2.4390243902439024</v>
      </c>
      <c r="O375" s="104">
        <f t="shared" si="5"/>
        <v>21.95121951219512</v>
      </c>
      <c r="P375" s="104">
        <f>O375-O374</f>
        <v>-4.8344947735191681</v>
      </c>
      <c r="Q375" s="104">
        <v>-4.8344947735191681</v>
      </c>
    </row>
    <row r="376" spans="1:17" x14ac:dyDescent="0.2">
      <c r="A376" s="3">
        <v>1</v>
      </c>
      <c r="B376" s="3">
        <v>4</v>
      </c>
      <c r="C376" s="3">
        <v>4</v>
      </c>
      <c r="E376" s="3" t="str">
        <f>'Data ALL'!$AZ$42</f>
        <v>19e</v>
      </c>
      <c r="F376" s="3" t="str">
        <f>'Data ALL'!$C$42</f>
        <v>Own-account workers</v>
      </c>
      <c r="G376" s="3" t="str">
        <f>'Data ALL'!$AW$42</f>
        <v>High-income</v>
      </c>
      <c r="H376" s="3" t="s">
        <v>13</v>
      </c>
      <c r="I376" s="3" t="s">
        <v>54</v>
      </c>
      <c r="J376" s="3" t="str">
        <f>'Data ALL'!$B$42</f>
        <v xml:space="preserve"> Brunei Darussalam</v>
      </c>
      <c r="K376" s="3" t="s">
        <v>13</v>
      </c>
      <c r="L376" s="2">
        <f>'Data ALL'!$T$42/'Data ALL'!$AC$42*100</f>
        <v>42.340791738382102</v>
      </c>
      <c r="M376" s="2">
        <f>'Data ALL'!$U$42/'Data ALL'!$AC$42*100</f>
        <v>0</v>
      </c>
      <c r="N376" s="2">
        <f>'Data ALL'!$V$42/'Data ALL'!$AC$42*100</f>
        <v>5.0651585935579053</v>
      </c>
      <c r="O376" s="2">
        <f t="shared" si="5"/>
        <v>47.405950331940005</v>
      </c>
      <c r="P376" s="2">
        <f>O377-O376</f>
        <v>1.4302657688500844</v>
      </c>
      <c r="Q376" s="2">
        <v>5.2872231304728672</v>
      </c>
    </row>
    <row r="377" spans="1:17" x14ac:dyDescent="0.2">
      <c r="A377" s="3">
        <v>2</v>
      </c>
      <c r="B377" s="3">
        <v>4</v>
      </c>
      <c r="C377" s="3">
        <v>4</v>
      </c>
      <c r="E377" s="103" t="str">
        <f>'Data ALL'!$AZ$42</f>
        <v>19e</v>
      </c>
      <c r="F377" s="103" t="str">
        <f>'Data ALL'!$C$42</f>
        <v>Own-account workers</v>
      </c>
      <c r="G377" s="103" t="str">
        <f>'Data ALL'!$AW$42</f>
        <v>High-income</v>
      </c>
      <c r="H377" s="103" t="s">
        <v>14</v>
      </c>
      <c r="I377" s="103" t="s">
        <v>54</v>
      </c>
      <c r="J377" s="103" t="str">
        <f>'Data ALL'!$B$42</f>
        <v xml:space="preserve"> Brunei Darussalam</v>
      </c>
      <c r="K377" s="103" t="s">
        <v>14</v>
      </c>
      <c r="L377" s="104">
        <f>'Data ALL'!$AI$42/'Data ALL'!$AR$42*100</f>
        <v>48.836216100790089</v>
      </c>
      <c r="M377" s="104">
        <f>'Data ALL'!$AJ$42/'Data ALL'!$AR$42*100</f>
        <v>0</v>
      </c>
      <c r="N377" s="104">
        <f>'Data ALL'!$AK$42/'Data ALL'!$AR$42*100</f>
        <v>0</v>
      </c>
      <c r="O377" s="104">
        <f t="shared" si="5"/>
        <v>48.836216100790089</v>
      </c>
      <c r="P377" s="104">
        <f>O377-O376</f>
        <v>1.4302657688500844</v>
      </c>
      <c r="Q377" s="104">
        <v>5.2872231304728672</v>
      </c>
    </row>
    <row r="378" spans="1:17" x14ac:dyDescent="0.2">
      <c r="A378" s="3">
        <v>1</v>
      </c>
      <c r="B378" s="3">
        <v>4</v>
      </c>
      <c r="C378" s="3">
        <v>4</v>
      </c>
      <c r="E378" s="3" t="str">
        <f>'Data ALL'!$AZ$180</f>
        <v>19e</v>
      </c>
      <c r="F378" s="3" t="str">
        <f>'Data ALL'!$C$180</f>
        <v>Own-account workers</v>
      </c>
      <c r="G378" s="3" t="str">
        <f>'Data ALL'!$AW$180</f>
        <v>High-income</v>
      </c>
      <c r="H378" s="3" t="s">
        <v>13</v>
      </c>
      <c r="I378" s="3" t="s">
        <v>54</v>
      </c>
      <c r="J378" s="3" t="str">
        <f>'Data ALL'!$B$180</f>
        <v>Nauru</v>
      </c>
      <c r="K378" s="3" t="s">
        <v>13</v>
      </c>
      <c r="L378" s="2">
        <f>'Data ALL'!$T$180/'Data ALL'!$AC$180*100</f>
        <v>55.000000000000007</v>
      </c>
      <c r="M378" s="2">
        <f>'Data ALL'!$U$180/'Data ALL'!$AC$180*100</f>
        <v>0</v>
      </c>
      <c r="N378" s="2">
        <f>'Data ALL'!$V$180/'Data ALL'!$AC$180*100</f>
        <v>5</v>
      </c>
      <c r="O378" s="2">
        <f t="shared" si="5"/>
        <v>60.000000000000007</v>
      </c>
      <c r="P378" s="2">
        <f>O379-O378</f>
        <v>5.0793650793650684</v>
      </c>
      <c r="Q378" s="2">
        <v>5.0793650793650684</v>
      </c>
    </row>
    <row r="379" spans="1:17" x14ac:dyDescent="0.2">
      <c r="A379" s="3">
        <v>2</v>
      </c>
      <c r="B379" s="3">
        <v>4</v>
      </c>
      <c r="C379" s="3">
        <v>4</v>
      </c>
      <c r="E379" s="103" t="str">
        <f>'Data ALL'!$AZ$180</f>
        <v>19e</v>
      </c>
      <c r="F379" s="103" t="str">
        <f>'Data ALL'!$C$180</f>
        <v>Own-account workers</v>
      </c>
      <c r="G379" s="103" t="str">
        <f>'Data ALL'!$AW$180</f>
        <v>High-income</v>
      </c>
      <c r="H379" s="103" t="s">
        <v>14</v>
      </c>
      <c r="I379" s="103" t="s">
        <v>54</v>
      </c>
      <c r="J379" s="103" t="str">
        <f>'Data ALL'!$B$180</f>
        <v>Nauru</v>
      </c>
      <c r="K379" s="103" t="s">
        <v>14</v>
      </c>
      <c r="L379" s="104">
        <f>'Data ALL'!$AI$180/'Data ALL'!$AR$180*100</f>
        <v>65.079365079365076</v>
      </c>
      <c r="M379" s="104">
        <f>'Data ALL'!$AJ$180/'Data ALL'!$AR$180*100</f>
        <v>0</v>
      </c>
      <c r="N379" s="104">
        <f>'Data ALL'!$AK$180/'Data ALL'!$AR$180*100</f>
        <v>0</v>
      </c>
      <c r="O379" s="104">
        <f t="shared" si="5"/>
        <v>65.079365079365076</v>
      </c>
      <c r="P379" s="104">
        <f>O379-O378</f>
        <v>5.0793650793650684</v>
      </c>
      <c r="Q379" s="104">
        <v>5.0793650793650684</v>
      </c>
    </row>
    <row r="380" spans="1:17" x14ac:dyDescent="0.2">
      <c r="A380" s="3">
        <v>1</v>
      </c>
      <c r="B380" s="3">
        <v>5</v>
      </c>
      <c r="C380" s="3">
        <v>1</v>
      </c>
      <c r="E380" s="3" t="str">
        <f>'Data ALL'!$AZ$19</f>
        <v>13e</v>
      </c>
      <c r="F380" s="3" t="str">
        <f>'Data ALL'!$C$19</f>
        <v>Contributing family workers</v>
      </c>
      <c r="G380" s="3" t="str">
        <f>'Data ALL'!$AW$19</f>
        <v>Low-income</v>
      </c>
      <c r="H380" s="3" t="s">
        <v>13</v>
      </c>
      <c r="I380" s="3" t="s">
        <v>54</v>
      </c>
      <c r="J380" s="3" t="str">
        <f>'Data ALL'!$B$19</f>
        <v>Afghanistan</v>
      </c>
      <c r="K380" s="3" t="s">
        <v>13</v>
      </c>
      <c r="L380" s="2">
        <f>'Data ALL'!$T$19/'Data ALL'!$AC$19*100</f>
        <v>58.033237414724049</v>
      </c>
      <c r="M380" s="2">
        <f>'Data ALL'!$U$19/'Data ALL'!$AC$19*100</f>
        <v>7.9895890588121175</v>
      </c>
      <c r="N380" s="2">
        <f>'Data ALL'!$V$19/'Data ALL'!$AC$19*100</f>
        <v>33.977173526463837</v>
      </c>
      <c r="O380" s="2">
        <f t="shared" si="5"/>
        <v>100</v>
      </c>
      <c r="P380" s="2">
        <f>O381-O380</f>
        <v>0</v>
      </c>
      <c r="Q380" s="2">
        <v>0</v>
      </c>
    </row>
    <row r="381" spans="1:17" x14ac:dyDescent="0.2">
      <c r="A381" s="3">
        <v>2</v>
      </c>
      <c r="B381" s="3">
        <v>5</v>
      </c>
      <c r="C381" s="3">
        <v>1</v>
      </c>
      <c r="E381" s="103" t="str">
        <f>'Data ALL'!$AZ$19</f>
        <v>13e</v>
      </c>
      <c r="F381" s="103" t="str">
        <f>'Data ALL'!$C$19</f>
        <v>Contributing family workers</v>
      </c>
      <c r="G381" s="103" t="str">
        <f>'Data ALL'!$AW$19</f>
        <v>Low-income</v>
      </c>
      <c r="H381" s="103" t="s">
        <v>14</v>
      </c>
      <c r="I381" s="103" t="s">
        <v>54</v>
      </c>
      <c r="J381" s="103" t="str">
        <f>'Data ALL'!$B$19</f>
        <v>Afghanistan</v>
      </c>
      <c r="K381" s="103" t="s">
        <v>14</v>
      </c>
      <c r="L381" s="104">
        <f>'Data ALL'!$AI$19/'Data ALL'!$AR$19*100</f>
        <v>32.512115968976232</v>
      </c>
      <c r="M381" s="104">
        <f>'Data ALL'!$AJ$19/'Data ALL'!$AR$19*100</f>
        <v>5.8363246649278206</v>
      </c>
      <c r="N381" s="104">
        <f>'Data ALL'!$AK$19/'Data ALL'!$AR$19*100</f>
        <v>61.651559366095945</v>
      </c>
      <c r="O381" s="104">
        <f t="shared" si="5"/>
        <v>100</v>
      </c>
      <c r="P381" s="104">
        <f>O381-O380</f>
        <v>0</v>
      </c>
      <c r="Q381" s="104">
        <v>0</v>
      </c>
    </row>
    <row r="382" spans="1:17" x14ac:dyDescent="0.2">
      <c r="A382" s="3">
        <v>1</v>
      </c>
      <c r="B382" s="3">
        <v>5</v>
      </c>
      <c r="C382" s="3">
        <v>1</v>
      </c>
      <c r="E382" s="3" t="str">
        <f>'Data ALL'!$AZ$277</f>
        <v>13e</v>
      </c>
      <c r="F382" s="3" t="str">
        <f>'Data ALL'!$C$277</f>
        <v>Contributing family workers</v>
      </c>
      <c r="G382" s="3" t="str">
        <f>'Data ALL'!$AW$277</f>
        <v>Lower-middle-income</v>
      </c>
      <c r="H382" s="3" t="s">
        <v>13</v>
      </c>
      <c r="I382" s="3" t="s">
        <v>54</v>
      </c>
      <c r="J382" s="3" t="str">
        <f>'Data ALL'!$B$277</f>
        <v>Western Samoa</v>
      </c>
      <c r="K382" s="3" t="s">
        <v>13</v>
      </c>
      <c r="L382" s="2">
        <f>'Data ALL'!$T$277/'Data ALL'!$AC$277*100</f>
        <v>63.655200994612514</v>
      </c>
      <c r="M382" s="2">
        <f>'Data ALL'!$U$277/'Data ALL'!$AC$277*100</f>
        <v>17.98590965602984</v>
      </c>
      <c r="N382" s="2">
        <f>'Data ALL'!$V$277/'Data ALL'!$AC$277*100</f>
        <v>18.358889349357646</v>
      </c>
      <c r="O382" s="2">
        <f t="shared" si="5"/>
        <v>100</v>
      </c>
      <c r="P382" s="2">
        <f>O383-O382</f>
        <v>0</v>
      </c>
      <c r="Q382" s="2">
        <v>0</v>
      </c>
    </row>
    <row r="383" spans="1:17" x14ac:dyDescent="0.2">
      <c r="A383" s="3">
        <v>2</v>
      </c>
      <c r="B383" s="3">
        <v>5</v>
      </c>
      <c r="C383" s="3">
        <v>1</v>
      </c>
      <c r="E383" s="103" t="str">
        <f>'Data ALL'!$AZ$277</f>
        <v>13e</v>
      </c>
      <c r="F383" s="103" t="str">
        <f>'Data ALL'!$C$277</f>
        <v>Contributing family workers</v>
      </c>
      <c r="G383" s="103" t="str">
        <f>'Data ALL'!$AW$277</f>
        <v>Lower-middle-income</v>
      </c>
      <c r="H383" s="103" t="s">
        <v>14</v>
      </c>
      <c r="I383" s="103" t="s">
        <v>54</v>
      </c>
      <c r="J383" s="103" t="str">
        <f>'Data ALL'!$B$277</f>
        <v>Western Samoa</v>
      </c>
      <c r="K383" s="103" t="s">
        <v>14</v>
      </c>
      <c r="L383" s="104">
        <f>'Data ALL'!$AI$277/'Data ALL'!$AR$277*100</f>
        <v>73.168654173764907</v>
      </c>
      <c r="M383" s="104">
        <f>'Data ALL'!$AJ$277/'Data ALL'!$AR$277*100</f>
        <v>16.183986371379895</v>
      </c>
      <c r="N383" s="104">
        <f>'Data ALL'!$AK$277/'Data ALL'!$AR$277*100</f>
        <v>10.647359454855195</v>
      </c>
      <c r="O383" s="104">
        <f t="shared" si="5"/>
        <v>99.999999999999986</v>
      </c>
      <c r="P383" s="104">
        <f>O383-O382</f>
        <v>0</v>
      </c>
      <c r="Q383" s="104">
        <v>0</v>
      </c>
    </row>
    <row r="384" spans="1:17" x14ac:dyDescent="0.2">
      <c r="A384" s="3">
        <v>1</v>
      </c>
      <c r="B384" s="3">
        <v>5</v>
      </c>
      <c r="C384" s="3">
        <v>2</v>
      </c>
      <c r="E384" s="3" t="str">
        <f>'Data ALL'!$AZ$31</f>
        <v>13e</v>
      </c>
      <c r="F384" s="3" t="str">
        <f>'Data ALL'!$C$31</f>
        <v>Contributing family workers</v>
      </c>
      <c r="G384" s="3" t="str">
        <f>'Data ALL'!$AW$31</f>
        <v>Lower-middle-income</v>
      </c>
      <c r="H384" s="3" t="s">
        <v>13</v>
      </c>
      <c r="I384" s="3" t="s">
        <v>54</v>
      </c>
      <c r="J384" s="3" t="str">
        <f>'Data ALL'!$B$31</f>
        <v xml:space="preserve"> Bangladesh</v>
      </c>
      <c r="K384" s="3" t="s">
        <v>13</v>
      </c>
      <c r="L384" s="2">
        <f>'Data ALL'!$T$31/'Data ALL'!$AC$31*100</f>
        <v>63.340709272535598</v>
      </c>
      <c r="M384" s="2">
        <f>'Data ALL'!$U$31/'Data ALL'!$AC$31*100</f>
        <v>0</v>
      </c>
      <c r="N384" s="2">
        <f>'Data ALL'!$V$31/'Data ALL'!$AC$31*100</f>
        <v>36.659290727464402</v>
      </c>
      <c r="O384" s="2">
        <f t="shared" si="5"/>
        <v>100</v>
      </c>
      <c r="P384" s="2">
        <f>O385-O384</f>
        <v>0</v>
      </c>
      <c r="Q384" s="2">
        <v>0</v>
      </c>
    </row>
    <row r="385" spans="1:17" x14ac:dyDescent="0.2">
      <c r="A385" s="3">
        <v>2</v>
      </c>
      <c r="B385" s="3">
        <v>5</v>
      </c>
      <c r="C385" s="3">
        <v>2</v>
      </c>
      <c r="E385" s="103" t="str">
        <f>'Data ALL'!$AZ$31</f>
        <v>13e</v>
      </c>
      <c r="F385" s="103" t="str">
        <f>'Data ALL'!$C$31</f>
        <v>Contributing family workers</v>
      </c>
      <c r="G385" s="103" t="str">
        <f>'Data ALL'!$AW$31</f>
        <v>Lower-middle-income</v>
      </c>
      <c r="H385" s="103" t="s">
        <v>14</v>
      </c>
      <c r="I385" s="103" t="s">
        <v>54</v>
      </c>
      <c r="J385" s="103" t="str">
        <f>'Data ALL'!$B$31</f>
        <v xml:space="preserve"> Bangladesh</v>
      </c>
      <c r="K385" s="103" t="s">
        <v>14</v>
      </c>
      <c r="L385" s="104">
        <f>'Data ALL'!$AI$31/'Data ALL'!$AR$31*100</f>
        <v>57.206545576531489</v>
      </c>
      <c r="M385" s="104">
        <f>'Data ALL'!$AJ$31/'Data ALL'!$AR$31*100</f>
        <v>0</v>
      </c>
      <c r="N385" s="104">
        <f>'Data ALL'!$AK$31/'Data ALL'!$AR$31*100</f>
        <v>42.793454423468511</v>
      </c>
      <c r="O385" s="104">
        <f t="shared" si="5"/>
        <v>100</v>
      </c>
      <c r="P385" s="104">
        <f>O385-O384</f>
        <v>0</v>
      </c>
      <c r="Q385" s="104">
        <v>0</v>
      </c>
    </row>
    <row r="386" spans="1:17" x14ac:dyDescent="0.2">
      <c r="A386" s="3">
        <v>1</v>
      </c>
      <c r="B386" s="3">
        <v>5</v>
      </c>
      <c r="C386" s="3">
        <v>2</v>
      </c>
      <c r="E386" s="3" t="str">
        <f>'Data ALL'!$AZ$49</f>
        <v>13e</v>
      </c>
      <c r="F386" s="3" t="str">
        <f>'Data ALL'!$C$49</f>
        <v>Contributing family workers</v>
      </c>
      <c r="G386" s="3" t="str">
        <f>'Data ALL'!$AW$49</f>
        <v>Lower-middle-income</v>
      </c>
      <c r="H386" s="3" t="s">
        <v>13</v>
      </c>
      <c r="I386" s="3" t="s">
        <v>54</v>
      </c>
      <c r="J386" s="3" t="str">
        <f>'Data ALL'!$B$49</f>
        <v xml:space="preserve"> Cambodia</v>
      </c>
      <c r="K386" s="3" t="s">
        <v>13</v>
      </c>
      <c r="L386" s="2">
        <f>'Data ALL'!$T$49/'Data ALL'!$AC$49*100</f>
        <v>97.231808269641988</v>
      </c>
      <c r="M386" s="2">
        <f>'Data ALL'!$U$49/'Data ALL'!$AC$49*100</f>
        <v>1.0063585487547548</v>
      </c>
      <c r="N386" s="2">
        <f>'Data ALL'!$V$49/'Data ALL'!$AC$49*100</f>
        <v>1.7621860422444759</v>
      </c>
      <c r="O386" s="2">
        <f t="shared" si="5"/>
        <v>100.00035286064123</v>
      </c>
      <c r="P386" s="2">
        <f>O387-O386</f>
        <v>-3.5286064124306904E-4</v>
      </c>
      <c r="Q386" s="2">
        <v>-3.5286064124306904E-4</v>
      </c>
    </row>
    <row r="387" spans="1:17" x14ac:dyDescent="0.2">
      <c r="A387" s="3">
        <v>2</v>
      </c>
      <c r="B387" s="3">
        <v>5</v>
      </c>
      <c r="C387" s="3">
        <v>2</v>
      </c>
      <c r="E387" s="103" t="str">
        <f>'Data ALL'!$AZ$49</f>
        <v>13e</v>
      </c>
      <c r="F387" s="103" t="str">
        <f>'Data ALL'!$C$49</f>
        <v>Contributing family workers</v>
      </c>
      <c r="G387" s="103" t="str">
        <f>'Data ALL'!$AW$49</f>
        <v>Lower-middle-income</v>
      </c>
      <c r="H387" s="103" t="s">
        <v>14</v>
      </c>
      <c r="I387" s="103" t="s">
        <v>54</v>
      </c>
      <c r="J387" s="103" t="str">
        <f>'Data ALL'!$B$49</f>
        <v xml:space="preserve"> Cambodia</v>
      </c>
      <c r="K387" s="103" t="s">
        <v>14</v>
      </c>
      <c r="L387" s="104">
        <f>'Data ALL'!$AI$49/'Data ALL'!$AR$49*100</f>
        <v>97.003182881466415</v>
      </c>
      <c r="M387" s="104">
        <f>'Data ALL'!$AJ$49/'Data ALL'!$AR$49*100</f>
        <v>0.76926026766882694</v>
      </c>
      <c r="N387" s="104">
        <f>'Data ALL'!$AK$49/'Data ALL'!$AR$49*100</f>
        <v>2.2275568508647465</v>
      </c>
      <c r="O387" s="104">
        <f t="shared" si="5"/>
        <v>99.999999999999986</v>
      </c>
      <c r="P387" s="104">
        <f>O387-O386</f>
        <v>-3.5286064124306904E-4</v>
      </c>
      <c r="Q387" s="104">
        <v>-3.5286064124306904E-4</v>
      </c>
    </row>
    <row r="388" spans="1:17" x14ac:dyDescent="0.2">
      <c r="A388" s="3">
        <v>1</v>
      </c>
      <c r="B388" s="3">
        <v>5</v>
      </c>
      <c r="C388" s="3">
        <v>2</v>
      </c>
      <c r="E388" s="3" t="str">
        <f>'Data ALL'!$AZ$79</f>
        <v>13e</v>
      </c>
      <c r="F388" s="3" t="str">
        <f>'Data ALL'!$C$79</f>
        <v>Contributing family workers</v>
      </c>
      <c r="G388" s="3" t="str">
        <f>'Data ALL'!$AW$79</f>
        <v>Lower-middle-income</v>
      </c>
      <c r="H388" s="3" t="s">
        <v>13</v>
      </c>
      <c r="I388" s="3" t="s">
        <v>54</v>
      </c>
      <c r="J388" s="3" t="str">
        <f>'Data ALL'!$B$79</f>
        <v xml:space="preserve"> India</v>
      </c>
      <c r="K388" s="3" t="s">
        <v>13</v>
      </c>
      <c r="L388" s="2">
        <f>'Data ALL'!$T$79/'Data ALL'!$AC$79*100</f>
        <v>94.058166109419574</v>
      </c>
      <c r="M388" s="2">
        <f>'Data ALL'!$U$79/'Data ALL'!$AC$79*100</f>
        <v>1.8170370916148748</v>
      </c>
      <c r="N388" s="2">
        <f>'Data ALL'!$V$79/'Data ALL'!$AC$79*100</f>
        <v>4.1247967989655585</v>
      </c>
      <c r="O388" s="2">
        <f t="shared" ref="O388:O451" si="6">L388+M388+N388</f>
        <v>100.00000000000001</v>
      </c>
      <c r="P388" s="2">
        <f>O389-O388</f>
        <v>0</v>
      </c>
      <c r="Q388" s="2">
        <v>0</v>
      </c>
    </row>
    <row r="389" spans="1:17" x14ac:dyDescent="0.2">
      <c r="A389" s="3">
        <v>2</v>
      </c>
      <c r="B389" s="3">
        <v>5</v>
      </c>
      <c r="C389" s="3">
        <v>2</v>
      </c>
      <c r="E389" s="103" t="str">
        <f>'Data ALL'!$AZ$79</f>
        <v>13e</v>
      </c>
      <c r="F389" s="103" t="str">
        <f>'Data ALL'!$C$79</f>
        <v>Contributing family workers</v>
      </c>
      <c r="G389" s="103" t="str">
        <f>'Data ALL'!$AW$79</f>
        <v>Lower-middle-income</v>
      </c>
      <c r="H389" s="103" t="s">
        <v>14</v>
      </c>
      <c r="I389" s="103" t="s">
        <v>54</v>
      </c>
      <c r="J389" s="103" t="str">
        <f>'Data ALL'!$B$79</f>
        <v xml:space="preserve"> India</v>
      </c>
      <c r="K389" s="103" t="s">
        <v>14</v>
      </c>
      <c r="L389" s="104">
        <f>'Data ALL'!$AI$79/'Data ALL'!$AR$79*100</f>
        <v>91.885204499535845</v>
      </c>
      <c r="M389" s="104">
        <f>'Data ALL'!$AJ$79/'Data ALL'!$AR$79*100</f>
        <v>0.39567422829995863</v>
      </c>
      <c r="N389" s="104">
        <f>'Data ALL'!$AK$79/'Data ALL'!$AR$79*100</f>
        <v>7.719121272164192</v>
      </c>
      <c r="O389" s="104">
        <f t="shared" si="6"/>
        <v>99.999999999999986</v>
      </c>
      <c r="P389" s="104">
        <f>O389-O388</f>
        <v>0</v>
      </c>
      <c r="Q389" s="104">
        <v>0</v>
      </c>
    </row>
    <row r="390" spans="1:17" x14ac:dyDescent="0.2">
      <c r="A390" s="3">
        <v>1</v>
      </c>
      <c r="B390" s="3">
        <v>5</v>
      </c>
      <c r="C390" s="3">
        <v>2</v>
      </c>
      <c r="E390" s="3" t="str">
        <f>'Data ALL'!$AZ$91</f>
        <v>13e</v>
      </c>
      <c r="F390" s="3" t="str">
        <f>'Data ALL'!$C$91</f>
        <v>Contributing family workers</v>
      </c>
      <c r="G390" s="3" t="str">
        <f>'Data ALL'!$AW$91</f>
        <v>Lower-middle-income</v>
      </c>
      <c r="H390" s="3" t="s">
        <v>13</v>
      </c>
      <c r="I390" s="3" t="s">
        <v>54</v>
      </c>
      <c r="J390" s="3" t="str">
        <f>'Data ALL'!$B$91</f>
        <v>Kiribati</v>
      </c>
      <c r="K390" s="3" t="s">
        <v>13</v>
      </c>
      <c r="L390" s="2">
        <f>'Data ALL'!$T$91/'Data ALL'!$AC$91*100</f>
        <v>14.77832512315271</v>
      </c>
      <c r="M390" s="2">
        <f>'Data ALL'!$U$91/'Data ALL'!$AC$91*100</f>
        <v>40.985221674876847</v>
      </c>
      <c r="N390" s="2">
        <f>'Data ALL'!$V$91/'Data ALL'!$AC$91*100</f>
        <v>44.236453201970441</v>
      </c>
      <c r="O390" s="2">
        <f t="shared" si="6"/>
        <v>100</v>
      </c>
      <c r="P390" s="2">
        <f>O391-O390</f>
        <v>-0.14471780028944181</v>
      </c>
      <c r="Q390" s="2">
        <v>-0.14471780028944181</v>
      </c>
    </row>
    <row r="391" spans="1:17" x14ac:dyDescent="0.2">
      <c r="A391" s="3">
        <v>2</v>
      </c>
      <c r="B391" s="3">
        <v>5</v>
      </c>
      <c r="C391" s="3">
        <v>2</v>
      </c>
      <c r="E391" s="103" t="str">
        <f>'Data ALL'!$AZ$91</f>
        <v>13e</v>
      </c>
      <c r="F391" s="103" t="str">
        <f>'Data ALL'!$C$91</f>
        <v>Contributing family workers</v>
      </c>
      <c r="G391" s="103" t="str">
        <f>'Data ALL'!$AW$91</f>
        <v>Lower-middle-income</v>
      </c>
      <c r="H391" s="103" t="s">
        <v>14</v>
      </c>
      <c r="I391" s="103" t="s">
        <v>54</v>
      </c>
      <c r="J391" s="103" t="str">
        <f>'Data ALL'!$B$91</f>
        <v>Kiribati</v>
      </c>
      <c r="K391" s="103" t="s">
        <v>14</v>
      </c>
      <c r="L391" s="104">
        <f>'Data ALL'!$AI$91/'Data ALL'!$AR$91*100</f>
        <v>22.286541244573083</v>
      </c>
      <c r="M391" s="104">
        <f>'Data ALL'!$AJ$91/'Data ALL'!$AR$91*100</f>
        <v>39.507959479015916</v>
      </c>
      <c r="N391" s="104">
        <f>'Data ALL'!$AK$91/'Data ALL'!$AR$91*100</f>
        <v>38.060781476121562</v>
      </c>
      <c r="O391" s="104">
        <f t="shared" si="6"/>
        <v>99.855282199710558</v>
      </c>
      <c r="P391" s="104">
        <f>O391-O390</f>
        <v>-0.14471780028944181</v>
      </c>
      <c r="Q391" s="104">
        <v>-0.14471780028944181</v>
      </c>
    </row>
    <row r="392" spans="1:17" x14ac:dyDescent="0.2">
      <c r="A392" s="3">
        <v>1</v>
      </c>
      <c r="B392" s="3">
        <v>5</v>
      </c>
      <c r="C392" s="3">
        <v>2</v>
      </c>
      <c r="E392" s="3" t="str">
        <f>'Data ALL'!$AZ$103</f>
        <v>13e</v>
      </c>
      <c r="F392" s="3" t="str">
        <f>'Data ALL'!$C$103</f>
        <v>Contributing family workers</v>
      </c>
      <c r="G392" s="3" t="str">
        <f>'Data ALL'!$AW$103</f>
        <v>Lower-middle-income</v>
      </c>
      <c r="H392" s="3" t="s">
        <v>13</v>
      </c>
      <c r="I392" s="3" t="s">
        <v>54</v>
      </c>
      <c r="J392" s="3" t="str">
        <f>'Data ALL'!$B$103</f>
        <v>Lao PDR</v>
      </c>
      <c r="K392" s="3" t="s">
        <v>13</v>
      </c>
      <c r="L392" s="2">
        <f>'Data ALL'!$T$103/'Data ALL'!$AC$103*100</f>
        <v>23.315847999860274</v>
      </c>
      <c r="M392" s="2">
        <f>'Data ALL'!$U$103/'Data ALL'!$AC$103*100</f>
        <v>3.5653778753282142</v>
      </c>
      <c r="N392" s="2">
        <f>'Data ALL'!$V$103/'Data ALL'!$AC$103*100</f>
        <v>73.119065223592969</v>
      </c>
      <c r="O392" s="2">
        <f t="shared" si="6"/>
        <v>100.00029109878146</v>
      </c>
      <c r="P392" s="2">
        <f>O393-O392</f>
        <v>-2.9109878146016399E-4</v>
      </c>
      <c r="Q392" s="2">
        <v>-2.9109878146016399E-4</v>
      </c>
    </row>
    <row r="393" spans="1:17" x14ac:dyDescent="0.2">
      <c r="A393" s="3">
        <v>2</v>
      </c>
      <c r="B393" s="3">
        <v>5</v>
      </c>
      <c r="C393" s="3">
        <v>2</v>
      </c>
      <c r="E393" s="103" t="str">
        <f>'Data ALL'!$AZ$103</f>
        <v>13e</v>
      </c>
      <c r="F393" s="103" t="str">
        <f>'Data ALL'!$C$103</f>
        <v>Contributing family workers</v>
      </c>
      <c r="G393" s="103" t="str">
        <f>'Data ALL'!$AW$103</f>
        <v>Lower-middle-income</v>
      </c>
      <c r="H393" s="103" t="s">
        <v>14</v>
      </c>
      <c r="I393" s="103" t="s">
        <v>54</v>
      </c>
      <c r="J393" s="103" t="str">
        <f>'Data ALL'!$B$103</f>
        <v>Lao PDR</v>
      </c>
      <c r="K393" s="103" t="s">
        <v>14</v>
      </c>
      <c r="L393" s="104">
        <f>'Data ALL'!$AI$103/'Data ALL'!$AR$103*100</f>
        <v>26.387298149652121</v>
      </c>
      <c r="M393" s="104">
        <f>'Data ALL'!$AJ$103/'Data ALL'!$AR$103*100</f>
        <v>5.0975383454923655</v>
      </c>
      <c r="N393" s="104">
        <f>'Data ALL'!$AK$103/'Data ALL'!$AR$103*100</f>
        <v>68.515163504855508</v>
      </c>
      <c r="O393" s="104">
        <f t="shared" si="6"/>
        <v>100</v>
      </c>
      <c r="P393" s="104">
        <f>O393-O392</f>
        <v>-2.9109878146016399E-4</v>
      </c>
      <c r="Q393" s="104">
        <v>-2.9109878146016399E-4</v>
      </c>
    </row>
    <row r="394" spans="1:17" x14ac:dyDescent="0.2">
      <c r="A394" s="3">
        <v>1</v>
      </c>
      <c r="B394" s="3">
        <v>5</v>
      </c>
      <c r="C394" s="3">
        <v>2</v>
      </c>
      <c r="E394" s="3" t="str">
        <f>'Data ALL'!$AZ$139</f>
        <v>13e</v>
      </c>
      <c r="F394" s="3" t="str">
        <f>'Data ALL'!$C$139</f>
        <v>Contributing family workers</v>
      </c>
      <c r="G394" s="3" t="str">
        <f>'Data ALL'!$AW$139</f>
        <v>Upper-middle-income</v>
      </c>
      <c r="H394" s="3" t="s">
        <v>13</v>
      </c>
      <c r="I394" s="3" t="s">
        <v>54</v>
      </c>
      <c r="J394" s="3" t="str">
        <f>'Data ALL'!$B$139</f>
        <v>Mongolia</v>
      </c>
      <c r="K394" s="3" t="s">
        <v>13</v>
      </c>
      <c r="L394" s="2">
        <f>'Data ALL'!$T$139/'Data ALL'!$AC$139*100</f>
        <v>7.7262693156732896</v>
      </c>
      <c r="M394" s="2">
        <f>'Data ALL'!$U$139/'Data ALL'!$AC$139*100</f>
        <v>92.273730684326722</v>
      </c>
      <c r="N394" s="2">
        <f>'Data ALL'!$V$139/'Data ALL'!$AC$139*100</f>
        <v>0</v>
      </c>
      <c r="O394" s="2">
        <f t="shared" si="6"/>
        <v>100.00000000000001</v>
      </c>
      <c r="P394" s="2">
        <f>O395-O394</f>
        <v>0</v>
      </c>
      <c r="Q394" s="2">
        <v>0</v>
      </c>
    </row>
    <row r="395" spans="1:17" x14ac:dyDescent="0.2">
      <c r="A395" s="3">
        <v>2</v>
      </c>
      <c r="B395" s="3">
        <v>5</v>
      </c>
      <c r="C395" s="3">
        <v>2</v>
      </c>
      <c r="E395" s="103" t="str">
        <f>'Data ALL'!$AZ$139</f>
        <v>13e</v>
      </c>
      <c r="F395" s="103" t="str">
        <f>'Data ALL'!$C$139</f>
        <v>Contributing family workers</v>
      </c>
      <c r="G395" s="103" t="str">
        <f>'Data ALL'!$AW$139</f>
        <v>Upper-middle-income</v>
      </c>
      <c r="H395" s="103" t="s">
        <v>14</v>
      </c>
      <c r="I395" s="103" t="s">
        <v>54</v>
      </c>
      <c r="J395" s="103" t="str">
        <f>'Data ALL'!$B$139</f>
        <v>Mongolia</v>
      </c>
      <c r="K395" s="103" t="s">
        <v>14</v>
      </c>
      <c r="L395" s="104">
        <f>'Data ALL'!$AI$139/'Data ALL'!$AR$139*100</f>
        <v>0</v>
      </c>
      <c r="M395" s="104">
        <f>'Data ALL'!$AJ$139/'Data ALL'!$AR$139*100</f>
        <v>100</v>
      </c>
      <c r="N395" s="104">
        <f>'Data ALL'!$AK$139/'Data ALL'!$AR$139*100</f>
        <v>0</v>
      </c>
      <c r="O395" s="104">
        <f t="shared" si="6"/>
        <v>100</v>
      </c>
      <c r="P395" s="104">
        <f>O395-O394</f>
        <v>0</v>
      </c>
      <c r="Q395" s="104">
        <v>0</v>
      </c>
    </row>
    <row r="396" spans="1:17" x14ac:dyDescent="0.2">
      <c r="A396" s="3">
        <v>1</v>
      </c>
      <c r="B396" s="3">
        <v>5</v>
      </c>
      <c r="C396" s="3">
        <v>2</v>
      </c>
      <c r="E396" s="3" t="str">
        <f>'Data ALL'!$AZ$151</f>
        <v>13e</v>
      </c>
      <c r="F396" s="3" t="str">
        <f>'Data ALL'!$C$151</f>
        <v>Contributing family workers</v>
      </c>
      <c r="G396" s="3" t="str">
        <f>'Data ALL'!$AW$151</f>
        <v>Lower-middle-income</v>
      </c>
      <c r="H396" s="3" t="s">
        <v>13</v>
      </c>
      <c r="I396" s="3" t="s">
        <v>54</v>
      </c>
      <c r="J396" s="3" t="str">
        <f>'Data ALL'!$B$151</f>
        <v>Myanmar</v>
      </c>
      <c r="K396" s="3" t="s">
        <v>13</v>
      </c>
      <c r="L396" s="2">
        <f>'Data ALL'!$T$151/'Data ALL'!$AC$151*100</f>
        <v>58.025562024130593</v>
      </c>
      <c r="M396" s="2">
        <f>'Data ALL'!$U$151/'Data ALL'!$AC$151*100</f>
        <v>39.079348177112884</v>
      </c>
      <c r="N396" s="2">
        <f>'Data ALL'!$V$151/'Data ALL'!$AC$151*100</f>
        <v>2.8950897987565205</v>
      </c>
      <c r="O396" s="2">
        <f t="shared" si="6"/>
        <v>100</v>
      </c>
      <c r="P396" s="2">
        <f>O397-O396</f>
        <v>0</v>
      </c>
      <c r="Q396" s="2">
        <v>0</v>
      </c>
    </row>
    <row r="397" spans="1:17" x14ac:dyDescent="0.2">
      <c r="A397" s="3">
        <v>2</v>
      </c>
      <c r="B397" s="3">
        <v>5</v>
      </c>
      <c r="C397" s="3">
        <v>2</v>
      </c>
      <c r="E397" s="103" t="str">
        <f>'Data ALL'!$AZ$151</f>
        <v>13e</v>
      </c>
      <c r="F397" s="103" t="str">
        <f>'Data ALL'!$C$151</f>
        <v>Contributing family workers</v>
      </c>
      <c r="G397" s="103" t="str">
        <f>'Data ALL'!$AW$151</f>
        <v>Lower-middle-income</v>
      </c>
      <c r="H397" s="103" t="s">
        <v>14</v>
      </c>
      <c r="I397" s="103" t="s">
        <v>54</v>
      </c>
      <c r="J397" s="103" t="str">
        <f>'Data ALL'!$B$151</f>
        <v>Myanmar</v>
      </c>
      <c r="K397" s="103" t="s">
        <v>14</v>
      </c>
      <c r="L397" s="104">
        <f>'Data ALL'!$AI$151/'Data ALL'!$AR$151*100</f>
        <v>55.301006094214856</v>
      </c>
      <c r="M397" s="104">
        <f>'Data ALL'!$AJ$151/'Data ALL'!$AR$151*100</f>
        <v>42.886977565493382</v>
      </c>
      <c r="N397" s="104">
        <f>'Data ALL'!$AK$151/'Data ALL'!$AR$151*100</f>
        <v>1.8120163402917708</v>
      </c>
      <c r="O397" s="104">
        <f t="shared" si="6"/>
        <v>100.00000000000001</v>
      </c>
      <c r="P397" s="104">
        <f>O397-O396</f>
        <v>0</v>
      </c>
      <c r="Q397" s="104">
        <v>0</v>
      </c>
    </row>
    <row r="398" spans="1:17" x14ac:dyDescent="0.2">
      <c r="A398" s="3">
        <v>1</v>
      </c>
      <c r="B398" s="3">
        <v>5</v>
      </c>
      <c r="C398" s="3">
        <v>2</v>
      </c>
      <c r="E398" s="3" t="str">
        <f>'Data ALL'!$AZ$163</f>
        <v>13e</v>
      </c>
      <c r="F398" s="3" t="str">
        <f>'Data ALL'!$C$163</f>
        <v>Contributing family workers</v>
      </c>
      <c r="G398" s="3" t="str">
        <f>'Data ALL'!$AW$163</f>
        <v>Lower-middle-income</v>
      </c>
      <c r="H398" s="3" t="s">
        <v>13</v>
      </c>
      <c r="I398" s="3" t="s">
        <v>54</v>
      </c>
      <c r="J398" s="3" t="str">
        <f>'Data ALL'!$B$163</f>
        <v>Nepal</v>
      </c>
      <c r="K398" s="3" t="s">
        <v>13</v>
      </c>
      <c r="L398" s="2">
        <f>'Data ALL'!$T$163/'Data ALL'!$AC$163*100</f>
        <v>57.668836214133165</v>
      </c>
      <c r="M398" s="2">
        <f>'Data ALL'!$U$163/'Data ALL'!$AC$163*100</f>
        <v>41.995775434267394</v>
      </c>
      <c r="N398" s="2">
        <f>'Data ALL'!$V$163/'Data ALL'!$AC$163*100</f>
        <v>0.3353883515994393</v>
      </c>
      <c r="O398" s="2">
        <f t="shared" si="6"/>
        <v>99.999999999999986</v>
      </c>
      <c r="P398" s="2">
        <f>O399-O398</f>
        <v>0</v>
      </c>
      <c r="Q398" s="2">
        <v>0</v>
      </c>
    </row>
    <row r="399" spans="1:17" x14ac:dyDescent="0.2">
      <c r="A399" s="3">
        <v>2</v>
      </c>
      <c r="B399" s="3">
        <v>5</v>
      </c>
      <c r="C399" s="3">
        <v>2</v>
      </c>
      <c r="E399" s="103" t="str">
        <f>'Data ALL'!$AZ$163</f>
        <v>13e</v>
      </c>
      <c r="F399" s="103" t="str">
        <f>'Data ALL'!$C$163</f>
        <v>Contributing family workers</v>
      </c>
      <c r="G399" s="103" t="str">
        <f>'Data ALL'!$AW$163</f>
        <v>Lower-middle-income</v>
      </c>
      <c r="H399" s="103" t="s">
        <v>14</v>
      </c>
      <c r="I399" s="103" t="s">
        <v>54</v>
      </c>
      <c r="J399" s="103" t="str">
        <f>'Data ALL'!$B$163</f>
        <v>Nepal</v>
      </c>
      <c r="K399" s="103" t="s">
        <v>14</v>
      </c>
      <c r="L399" s="104">
        <f>'Data ALL'!$AI$163/'Data ALL'!$AR$163*100</f>
        <v>63.808119388823869</v>
      </c>
      <c r="M399" s="104">
        <f>'Data ALL'!$AJ$163/'Data ALL'!$AR$163*100</f>
        <v>35.339103297796179</v>
      </c>
      <c r="N399" s="104">
        <f>'Data ALL'!$AK$163/'Data ALL'!$AR$163*100</f>
        <v>0.85277731337994456</v>
      </c>
      <c r="O399" s="104">
        <f t="shared" si="6"/>
        <v>99.999999999999986</v>
      </c>
      <c r="P399" s="104">
        <f>O399-O398</f>
        <v>0</v>
      </c>
      <c r="Q399" s="104">
        <v>0</v>
      </c>
    </row>
    <row r="400" spans="1:17" x14ac:dyDescent="0.2">
      <c r="A400" s="3">
        <v>1</v>
      </c>
      <c r="B400" s="3">
        <v>5</v>
      </c>
      <c r="C400" s="3">
        <v>2</v>
      </c>
      <c r="E400" s="3" t="str">
        <f>'Data ALL'!$AZ$187</f>
        <v>13e</v>
      </c>
      <c r="F400" s="3" t="str">
        <f>'Data ALL'!$C$187</f>
        <v>Contributing family workers</v>
      </c>
      <c r="G400" s="3" t="str">
        <f>'Data ALL'!$AW$187</f>
        <v>Lower-middle-income</v>
      </c>
      <c r="H400" s="3" t="s">
        <v>13</v>
      </c>
      <c r="I400" s="3" t="s">
        <v>54</v>
      </c>
      <c r="J400" s="3" t="str">
        <f>'Data ALL'!$B$187</f>
        <v>Pakistan</v>
      </c>
      <c r="K400" s="3" t="s">
        <v>13</v>
      </c>
      <c r="L400" s="2">
        <f>'Data ALL'!$T$187/'Data ALL'!$AC$187*100</f>
        <v>85.783316067994789</v>
      </c>
      <c r="M400" s="2">
        <f>'Data ALL'!$U$187/'Data ALL'!$AC$187*100</f>
        <v>12.463695997669383</v>
      </c>
      <c r="N400" s="2">
        <f>'Data ALL'!$V$187/'Data ALL'!$AC$187*100</f>
        <v>1.7529675902605588</v>
      </c>
      <c r="O400" s="2">
        <f t="shared" si="6"/>
        <v>99.999979655924719</v>
      </c>
      <c r="P400" s="2">
        <f>O401-O400</f>
        <v>2.0344075295497532E-5</v>
      </c>
      <c r="Q400" s="2">
        <v>2.0344075295497532E-5</v>
      </c>
    </row>
    <row r="401" spans="1:17" x14ac:dyDescent="0.2">
      <c r="A401" s="3">
        <v>2</v>
      </c>
      <c r="B401" s="3">
        <v>5</v>
      </c>
      <c r="C401" s="3">
        <v>2</v>
      </c>
      <c r="E401" s="103" t="str">
        <f>'Data ALL'!$AZ$187</f>
        <v>13e</v>
      </c>
      <c r="F401" s="103" t="str">
        <f>'Data ALL'!$C$187</f>
        <v>Contributing family workers</v>
      </c>
      <c r="G401" s="103" t="str">
        <f>'Data ALL'!$AW$187</f>
        <v>Lower-middle-income</v>
      </c>
      <c r="H401" s="103" t="s">
        <v>14</v>
      </c>
      <c r="I401" s="103" t="s">
        <v>54</v>
      </c>
      <c r="J401" s="103" t="str">
        <f>'Data ALL'!$B$187</f>
        <v>Pakistan</v>
      </c>
      <c r="K401" s="103" t="s">
        <v>14</v>
      </c>
      <c r="L401" s="104">
        <f>'Data ALL'!$AI$187/'Data ALL'!$AR$187*100</f>
        <v>94.620678231894132</v>
      </c>
      <c r="M401" s="104">
        <f>'Data ALL'!$AJ$187/'Data ALL'!$AR$187*100</f>
        <v>1.7926522559386044</v>
      </c>
      <c r="N401" s="104">
        <f>'Data ALL'!$AK$187/'Data ALL'!$AR$187*100</f>
        <v>3.5866695121672709</v>
      </c>
      <c r="O401" s="104">
        <f t="shared" si="6"/>
        <v>100.00000000000001</v>
      </c>
      <c r="P401" s="104">
        <f>O401-O400</f>
        <v>2.0344075295497532E-5</v>
      </c>
      <c r="Q401" s="104">
        <v>2.0344075295497532E-5</v>
      </c>
    </row>
    <row r="402" spans="1:17" x14ac:dyDescent="0.2">
      <c r="A402" s="3">
        <v>1</v>
      </c>
      <c r="B402" s="3">
        <v>5</v>
      </c>
      <c r="C402" s="3">
        <v>2</v>
      </c>
      <c r="E402" s="3" t="str">
        <f>'Data ALL'!$AZ$193</f>
        <v>13e</v>
      </c>
      <c r="F402" s="3" t="str">
        <f>'Data ALL'!$C$193</f>
        <v>Contributing family workers</v>
      </c>
      <c r="G402" s="3" t="str">
        <f>'Data ALL'!$AW$193</f>
        <v>Lower-middle-income</v>
      </c>
      <c r="H402" s="3" t="s">
        <v>13</v>
      </c>
      <c r="I402" s="3" t="s">
        <v>54</v>
      </c>
      <c r="J402" s="3" t="str">
        <f>'Data ALL'!$B$193</f>
        <v>Sri Lanka</v>
      </c>
      <c r="K402" s="3" t="s">
        <v>13</v>
      </c>
      <c r="L402" s="2">
        <f>'Data ALL'!$T$193/'Data ALL'!$AC$193*100</f>
        <v>76.320831673401244</v>
      </c>
      <c r="M402" s="2">
        <f>'Data ALL'!$U$193/'Data ALL'!$AC$193*100</f>
        <v>13.136228254889687</v>
      </c>
      <c r="N402" s="2">
        <f>'Data ALL'!$V$193/'Data ALL'!$AC$193*100</f>
        <v>10.542940071709065</v>
      </c>
      <c r="O402" s="2">
        <f t="shared" si="6"/>
        <v>100</v>
      </c>
      <c r="P402" s="2">
        <f>O403-O402</f>
        <v>0</v>
      </c>
      <c r="Q402" s="2">
        <v>-2.4044935175027149E-4</v>
      </c>
    </row>
    <row r="403" spans="1:17" x14ac:dyDescent="0.2">
      <c r="A403" s="3">
        <v>2</v>
      </c>
      <c r="B403" s="3">
        <v>5</v>
      </c>
      <c r="C403" s="3">
        <v>2</v>
      </c>
      <c r="E403" s="103" t="str">
        <f>'Data ALL'!$AZ$193</f>
        <v>13e</v>
      </c>
      <c r="F403" s="103" t="str">
        <f>'Data ALL'!$C$193</f>
        <v>Contributing family workers</v>
      </c>
      <c r="G403" s="103" t="str">
        <f>'Data ALL'!$AW$193</f>
        <v>Lower-middle-income</v>
      </c>
      <c r="H403" s="103" t="s">
        <v>14</v>
      </c>
      <c r="I403" s="103" t="s">
        <v>54</v>
      </c>
      <c r="J403" s="103" t="str">
        <f>'Data ALL'!$B$193</f>
        <v>Sri Lanka</v>
      </c>
      <c r="K403" s="103" t="s">
        <v>14</v>
      </c>
      <c r="L403" s="104">
        <f>'Data ALL'!$AI$193/'Data ALL'!$AR$193*100</f>
        <v>78.87974979291009</v>
      </c>
      <c r="M403" s="104">
        <f>'Data ALL'!$AJ$193/'Data ALL'!$AR$193*100</f>
        <v>10.256525987128565</v>
      </c>
      <c r="N403" s="104">
        <f>'Data ALL'!$AK$193/'Data ALL'!$AR$193*100</f>
        <v>10.863724219961343</v>
      </c>
      <c r="O403" s="104">
        <f t="shared" si="6"/>
        <v>100</v>
      </c>
      <c r="P403" s="104">
        <f>O403-O402</f>
        <v>0</v>
      </c>
      <c r="Q403" s="104">
        <v>-2.4044935175027149E-4</v>
      </c>
    </row>
    <row r="404" spans="1:17" x14ac:dyDescent="0.2">
      <c r="A404" s="3">
        <v>1</v>
      </c>
      <c r="B404" s="3">
        <v>5</v>
      </c>
      <c r="C404" s="3">
        <v>2</v>
      </c>
      <c r="E404" s="3" t="str">
        <f>'Data ALL'!$AZ$205</f>
        <v>13e</v>
      </c>
      <c r="F404" s="3" t="str">
        <f>'Data ALL'!$C$205</f>
        <v>Contributing family workers</v>
      </c>
      <c r="G404" s="3" t="str">
        <f>'Data ALL'!$AW$205</f>
        <v>Lower-middle-income</v>
      </c>
      <c r="H404" s="3" t="s">
        <v>13</v>
      </c>
      <c r="I404" s="3" t="s">
        <v>54</v>
      </c>
      <c r="J404" s="3" t="str">
        <f>'Data ALL'!$B$205</f>
        <v>Timor Leste</v>
      </c>
      <c r="K404" s="3" t="s">
        <v>13</v>
      </c>
      <c r="L404" s="2">
        <f>'Data ALL'!$T$205/'Data ALL'!$AC$205*100</f>
        <v>55.115146147032767</v>
      </c>
      <c r="M404" s="2">
        <f>'Data ALL'!$U$205/'Data ALL'!$AC$205*100</f>
        <v>1.7105845881310895</v>
      </c>
      <c r="N404" s="2">
        <f>'Data ALL'!$V$205/'Data ALL'!$AC$205*100</f>
        <v>43.174269264836141</v>
      </c>
      <c r="O404" s="2">
        <f t="shared" si="6"/>
        <v>100</v>
      </c>
      <c r="P404" s="2">
        <f>O405-O404</f>
        <v>0</v>
      </c>
      <c r="Q404" s="2">
        <v>0</v>
      </c>
    </row>
    <row r="405" spans="1:17" x14ac:dyDescent="0.2">
      <c r="A405" s="3">
        <v>2</v>
      </c>
      <c r="B405" s="3">
        <v>5</v>
      </c>
      <c r="C405" s="3">
        <v>2</v>
      </c>
      <c r="E405" s="103" t="str">
        <f>'Data ALL'!$AZ$205</f>
        <v>13e</v>
      </c>
      <c r="F405" s="103" t="str">
        <f>'Data ALL'!$C$205</f>
        <v>Contributing family workers</v>
      </c>
      <c r="G405" s="103" t="str">
        <f>'Data ALL'!$AW$205</f>
        <v>Lower-middle-income</v>
      </c>
      <c r="H405" s="103" t="s">
        <v>14</v>
      </c>
      <c r="I405" s="103" t="s">
        <v>54</v>
      </c>
      <c r="J405" s="103" t="str">
        <f>'Data ALL'!$B$205</f>
        <v>Timor Leste</v>
      </c>
      <c r="K405" s="103" t="s">
        <v>14</v>
      </c>
      <c r="L405" s="104">
        <f>'Data ALL'!$AI$205/'Data ALL'!$AR$205*100</f>
        <v>53.828790700299081</v>
      </c>
      <c r="M405" s="104">
        <f>'Data ALL'!$AJ$205/'Data ALL'!$AR$205*100</f>
        <v>1.7436939224648722</v>
      </c>
      <c r="N405" s="104">
        <f>'Data ALL'!$AK$205/'Data ALL'!$AR$205*100</f>
        <v>44.427515377236048</v>
      </c>
      <c r="O405" s="104">
        <f t="shared" si="6"/>
        <v>100</v>
      </c>
      <c r="P405" s="104">
        <f>O405-O404</f>
        <v>0</v>
      </c>
      <c r="Q405" s="104">
        <v>0</v>
      </c>
    </row>
    <row r="406" spans="1:17" x14ac:dyDescent="0.2">
      <c r="A406" s="3">
        <v>1</v>
      </c>
      <c r="B406" s="3">
        <v>5</v>
      </c>
      <c r="C406" s="3">
        <v>2</v>
      </c>
      <c r="E406" s="3" t="str">
        <f>'Data ALL'!$AZ$253</f>
        <v>13e</v>
      </c>
      <c r="F406" s="3" t="str">
        <f>'Data ALL'!$C$253</f>
        <v>Contributing family workers</v>
      </c>
      <c r="G406" s="3" t="str">
        <f>'Data ALL'!$AW$253</f>
        <v>Lower-middle-income</v>
      </c>
      <c r="H406" s="3" t="s">
        <v>13</v>
      </c>
      <c r="I406" s="3" t="s">
        <v>54</v>
      </c>
      <c r="J406" s="3" t="str">
        <f>'Data ALL'!$B$253</f>
        <v>Vanuatu</v>
      </c>
      <c r="K406" s="3" t="s">
        <v>13</v>
      </c>
      <c r="L406" s="2">
        <f>'Data ALL'!$T$253/'Data ALL'!$AC$253*100</f>
        <v>69.835234474017753</v>
      </c>
      <c r="M406" s="2">
        <f>'Data ALL'!$U$253/'Data ALL'!$AC$253*100</f>
        <v>15.462610899873258</v>
      </c>
      <c r="N406" s="2">
        <f>'Data ALL'!$V$253/'Data ALL'!$AC$253*100</f>
        <v>14.702154626108999</v>
      </c>
      <c r="O406" s="2">
        <f t="shared" si="6"/>
        <v>100</v>
      </c>
      <c r="P406" s="2">
        <f>O407-O406</f>
        <v>0.14306151645207876</v>
      </c>
      <c r="Q406" s="2">
        <v>0.14306151645207876</v>
      </c>
    </row>
    <row r="407" spans="1:17" x14ac:dyDescent="0.2">
      <c r="A407" s="3">
        <v>2</v>
      </c>
      <c r="B407" s="3">
        <v>5</v>
      </c>
      <c r="C407" s="3">
        <v>2</v>
      </c>
      <c r="E407" s="103" t="str">
        <f>'Data ALL'!$AZ$253</f>
        <v>13e</v>
      </c>
      <c r="F407" s="103" t="str">
        <f>'Data ALL'!$C$253</f>
        <v>Contributing family workers</v>
      </c>
      <c r="G407" s="103" t="str">
        <f>'Data ALL'!$AW$253</f>
        <v>Lower-middle-income</v>
      </c>
      <c r="H407" s="103" t="s">
        <v>14</v>
      </c>
      <c r="I407" s="103" t="s">
        <v>54</v>
      </c>
      <c r="J407" s="103" t="str">
        <f>'Data ALL'!$B$253</f>
        <v>Vanuatu</v>
      </c>
      <c r="K407" s="103" t="s">
        <v>14</v>
      </c>
      <c r="L407" s="104">
        <f>'Data ALL'!$AI$253/'Data ALL'!$AR$253*100</f>
        <v>45.064377682403432</v>
      </c>
      <c r="M407" s="104">
        <f>'Data ALL'!$AJ$253/'Data ALL'!$AR$253*100</f>
        <v>16.452074391988557</v>
      </c>
      <c r="N407" s="104">
        <f>'Data ALL'!$AK$253/'Data ALL'!$AR$253*100</f>
        <v>38.626609442060087</v>
      </c>
      <c r="O407" s="104">
        <f t="shared" si="6"/>
        <v>100.14306151645208</v>
      </c>
      <c r="P407" s="104">
        <f>O407-O406</f>
        <v>0.14306151645207876</v>
      </c>
      <c r="Q407" s="104">
        <v>0.14306151645207876</v>
      </c>
    </row>
    <row r="408" spans="1:17" x14ac:dyDescent="0.2">
      <c r="A408" s="3">
        <v>1</v>
      </c>
      <c r="B408" s="3">
        <v>5</v>
      </c>
      <c r="C408" s="3">
        <v>2</v>
      </c>
      <c r="E408" s="3" t="str">
        <f>'Data ALL'!$AZ$241</f>
        <v>13e</v>
      </c>
      <c r="F408" s="3" t="str">
        <f>'Data ALL'!$C$241</f>
        <v>Contributing family workers</v>
      </c>
      <c r="G408" s="3" t="str">
        <f>'Data ALL'!$AW$241</f>
        <v>Lower-middle-income</v>
      </c>
      <c r="H408" s="3" t="s">
        <v>13</v>
      </c>
      <c r="I408" s="3" t="s">
        <v>54</v>
      </c>
      <c r="J408" s="3" t="str">
        <f>'Data ALL'!$B$241</f>
        <v>Viet Nam</v>
      </c>
      <c r="K408" s="3" t="s">
        <v>13</v>
      </c>
      <c r="L408" s="2">
        <f>'Data ALL'!$T$241/'Data ALL'!$AC$241*100</f>
        <v>83.402479469662637</v>
      </c>
      <c r="M408" s="2">
        <f>'Data ALL'!$U$241/'Data ALL'!$AC$241*100</f>
        <v>13.759963271951293</v>
      </c>
      <c r="N408" s="2">
        <f>'Data ALL'!$V$241/'Data ALL'!$AC$241*100</f>
        <v>2.8375572583860658</v>
      </c>
      <c r="O408" s="2">
        <f t="shared" si="6"/>
        <v>100</v>
      </c>
      <c r="P408" s="2">
        <f>O409-O408</f>
        <v>0</v>
      </c>
      <c r="Q408" s="2">
        <v>5.4197898194274785E-5</v>
      </c>
    </row>
    <row r="409" spans="1:17" x14ac:dyDescent="0.2">
      <c r="A409" s="3">
        <v>2</v>
      </c>
      <c r="B409" s="3">
        <v>5</v>
      </c>
      <c r="C409" s="3">
        <v>2</v>
      </c>
      <c r="E409" s="103" t="str">
        <f>'Data ALL'!$AZ$241</f>
        <v>13e</v>
      </c>
      <c r="F409" s="103" t="str">
        <f>'Data ALL'!$C$241</f>
        <v>Contributing family workers</v>
      </c>
      <c r="G409" s="103" t="str">
        <f>'Data ALL'!$AW$241</f>
        <v>Lower-middle-income</v>
      </c>
      <c r="H409" s="103" t="s">
        <v>14</v>
      </c>
      <c r="I409" s="103" t="s">
        <v>54</v>
      </c>
      <c r="J409" s="103" t="str">
        <f>'Data ALL'!$B$241</f>
        <v>Viet Nam</v>
      </c>
      <c r="K409" s="103" t="s">
        <v>14</v>
      </c>
      <c r="L409" s="104">
        <f>'Data ALL'!$AI$241/'Data ALL'!$AR$241*100</f>
        <v>83.638304652910151</v>
      </c>
      <c r="M409" s="104">
        <f>'Data ALL'!$AJ$241/'Data ALL'!$AR$241*100</f>
        <v>12.662321543032007</v>
      </c>
      <c r="N409" s="104">
        <f>'Data ALL'!$AK$241/'Data ALL'!$AR$241*100</f>
        <v>3.6993738040578337</v>
      </c>
      <c r="O409" s="104">
        <f t="shared" si="6"/>
        <v>99.999999999999986</v>
      </c>
      <c r="P409" s="104">
        <f>O409-O408</f>
        <v>0</v>
      </c>
      <c r="Q409" s="104">
        <v>5.4197898194274785E-5</v>
      </c>
    </row>
    <row r="410" spans="1:17" x14ac:dyDescent="0.2">
      <c r="A410" s="3">
        <v>1</v>
      </c>
      <c r="B410" s="3">
        <v>5</v>
      </c>
      <c r="C410" s="3">
        <v>2</v>
      </c>
      <c r="E410" s="3" t="str">
        <f>'Data ALL'!$AZ$265</f>
        <v>13e</v>
      </c>
      <c r="F410" s="3" t="str">
        <f>'Data ALL'!$C$265</f>
        <v>Contributing family workers</v>
      </c>
      <c r="G410" s="3" t="str">
        <f>'Data ALL'!$AW$265</f>
        <v>Upper-middle-income</v>
      </c>
      <c r="H410" s="3" t="s">
        <v>13</v>
      </c>
      <c r="I410" s="3" t="s">
        <v>54</v>
      </c>
      <c r="J410" s="3" t="str">
        <f>'Data ALL'!$B$265</f>
        <v>Wallis &amp; Futuma</v>
      </c>
      <c r="K410" s="3" t="s">
        <v>13</v>
      </c>
      <c r="L410" s="2">
        <f>'Data ALL'!$T$265/'Data ALL'!$AC$265*100</f>
        <v>31.914893617021278</v>
      </c>
      <c r="M410" s="2">
        <f>'Data ALL'!$U$265/'Data ALL'!$AC$265*100</f>
        <v>63.829787234042556</v>
      </c>
      <c r="N410" s="2">
        <f>'Data ALL'!$V$265/'Data ALL'!$AC$265*100</f>
        <v>4.2553191489361701</v>
      </c>
      <c r="O410" s="2">
        <f t="shared" si="6"/>
        <v>100</v>
      </c>
      <c r="P410" s="2">
        <f>O411-O410</f>
        <v>0</v>
      </c>
      <c r="Q410" s="2">
        <v>0</v>
      </c>
    </row>
    <row r="411" spans="1:17" x14ac:dyDescent="0.2">
      <c r="A411" s="3">
        <v>2</v>
      </c>
      <c r="B411" s="3">
        <v>5</v>
      </c>
      <c r="C411" s="3">
        <v>2</v>
      </c>
      <c r="E411" s="103" t="str">
        <f>'Data ALL'!$AZ$265</f>
        <v>13e</v>
      </c>
      <c r="F411" s="103" t="str">
        <f>'Data ALL'!$C$265</f>
        <v>Contributing family workers</v>
      </c>
      <c r="G411" s="103" t="str">
        <f>'Data ALL'!$AW$265</f>
        <v>Upper-middle-income</v>
      </c>
      <c r="H411" s="103" t="s">
        <v>14</v>
      </c>
      <c r="I411" s="103" t="s">
        <v>54</v>
      </c>
      <c r="J411" s="103" t="str">
        <f>'Data ALL'!$B$265</f>
        <v>Wallis &amp; Futuma</v>
      </c>
      <c r="K411" s="103" t="s">
        <v>14</v>
      </c>
      <c r="L411" s="104">
        <f>'Data ALL'!$AI$265/'Data ALL'!$AR$265*100</f>
        <v>30.555555555555557</v>
      </c>
      <c r="M411" s="104">
        <f>'Data ALL'!$AJ$265/'Data ALL'!$AR$265*100</f>
        <v>69.444444444444443</v>
      </c>
      <c r="N411" s="104">
        <f>'Data ALL'!$AK$265/'Data ALL'!$AR$265*100</f>
        <v>0</v>
      </c>
      <c r="O411" s="104">
        <f t="shared" si="6"/>
        <v>100</v>
      </c>
      <c r="P411" s="104">
        <f>O411-O410</f>
        <v>0</v>
      </c>
      <c r="Q411" s="104">
        <v>0</v>
      </c>
    </row>
    <row r="412" spans="1:17" x14ac:dyDescent="0.2">
      <c r="A412" s="3">
        <v>1</v>
      </c>
      <c r="B412" s="3">
        <v>5</v>
      </c>
      <c r="C412" s="3">
        <v>3</v>
      </c>
      <c r="E412" s="3" t="str">
        <f>'Data ALL'!$AZ$85</f>
        <v>13e</v>
      </c>
      <c r="F412" s="3" t="str">
        <f>'Data ALL'!$C$85</f>
        <v>Contributing family workers</v>
      </c>
      <c r="G412" s="3" t="str">
        <f>'Data ALL'!$AW$85</f>
        <v>Upper-middle-income</v>
      </c>
      <c r="H412" s="3" t="s">
        <v>13</v>
      </c>
      <c r="I412" s="3" t="s">
        <v>54</v>
      </c>
      <c r="J412" s="3" t="str">
        <f>'Data ALL'!$B$85</f>
        <v xml:space="preserve"> Indonesia</v>
      </c>
      <c r="K412" s="3" t="s">
        <v>13</v>
      </c>
      <c r="L412" s="2">
        <f>'Data ALL'!$T$85/'Data ALL'!$AC$85*100</f>
        <v>82.478671344751376</v>
      </c>
      <c r="M412" s="2">
        <f>'Data ALL'!$U$85/'Data ALL'!$AC$85*100</f>
        <v>17.521328655248624</v>
      </c>
      <c r="N412" s="2">
        <f>'Data ALL'!$V$85/'Data ALL'!$AC$85*100</f>
        <v>0</v>
      </c>
      <c r="O412" s="2">
        <f t="shared" si="6"/>
        <v>100</v>
      </c>
      <c r="P412" s="2">
        <f>O413-O412</f>
        <v>0</v>
      </c>
      <c r="Q412" s="2">
        <v>0</v>
      </c>
    </row>
    <row r="413" spans="1:17" x14ac:dyDescent="0.2">
      <c r="A413" s="3">
        <v>2</v>
      </c>
      <c r="B413" s="3">
        <v>5</v>
      </c>
      <c r="C413" s="3">
        <v>3</v>
      </c>
      <c r="E413" s="103" t="str">
        <f>'Data ALL'!$AZ$85</f>
        <v>13e</v>
      </c>
      <c r="F413" s="103" t="str">
        <f>'Data ALL'!$C$85</f>
        <v>Contributing family workers</v>
      </c>
      <c r="G413" s="103" t="str">
        <f>'Data ALL'!$AW$85</f>
        <v>Upper-middle-income</v>
      </c>
      <c r="H413" s="103" t="s">
        <v>14</v>
      </c>
      <c r="I413" s="103" t="s">
        <v>54</v>
      </c>
      <c r="J413" s="103" t="str">
        <f>'Data ALL'!$B$85</f>
        <v xml:space="preserve"> Indonesia</v>
      </c>
      <c r="K413" s="103" t="s">
        <v>14</v>
      </c>
      <c r="L413" s="104">
        <f>'Data ALL'!$AI$85/'Data ALL'!$AR$85*100</f>
        <v>81.561227894914069</v>
      </c>
      <c r="M413" s="104">
        <f>'Data ALL'!$AJ$85/'Data ALL'!$AR$85*100</f>
        <v>18.438772105085935</v>
      </c>
      <c r="N413" s="104">
        <f>'Data ALL'!$AK$85/'Data ALL'!$AR$85*100</f>
        <v>0</v>
      </c>
      <c r="O413" s="104">
        <f t="shared" si="6"/>
        <v>100</v>
      </c>
      <c r="P413" s="104">
        <f>O413-O412</f>
        <v>0</v>
      </c>
      <c r="Q413" s="104">
        <v>0</v>
      </c>
    </row>
    <row r="414" spans="1:17" x14ac:dyDescent="0.2">
      <c r="A414" s="3">
        <v>1</v>
      </c>
      <c r="B414" s="3">
        <v>5</v>
      </c>
      <c r="C414" s="3">
        <v>3</v>
      </c>
      <c r="E414" s="3" t="str">
        <f>'Data ALL'!$AZ$13</f>
        <v>13e</v>
      </c>
      <c r="F414" s="3" t="str">
        <f>'Data ALL'!$C$13</f>
        <v>Contributing family workers</v>
      </c>
      <c r="G414" s="3" t="str">
        <f>'Data ALL'!$AW$13</f>
        <v>Upper-middle income</v>
      </c>
      <c r="H414" s="3" t="s">
        <v>13</v>
      </c>
      <c r="I414" s="3" t="s">
        <v>54</v>
      </c>
      <c r="J414" s="3" t="str">
        <f>'Data ALL'!$B$13</f>
        <v>Abelina</v>
      </c>
      <c r="K414" s="3" t="s">
        <v>13</v>
      </c>
      <c r="L414" s="2">
        <f>'Data ALL'!$T$13/'Data ALL'!$AC$13*100</f>
        <v>83.945777614947787</v>
      </c>
      <c r="M414" s="2">
        <f>'Data ALL'!$U$13/'Data ALL'!$AC$13*100</f>
        <v>16.050558710386518</v>
      </c>
      <c r="N414" s="2">
        <f>'Data ALL'!$V$13/'Data ALL'!$AC$13*100</f>
        <v>0</v>
      </c>
      <c r="O414" s="2">
        <f t="shared" si="6"/>
        <v>99.996336325334312</v>
      </c>
      <c r="P414" s="2">
        <f>O415-O414</f>
        <v>3.6636746656881769E-3</v>
      </c>
      <c r="Q414" s="2">
        <v>3.6636746656881769E-3</v>
      </c>
    </row>
    <row r="415" spans="1:17" x14ac:dyDescent="0.2">
      <c r="A415" s="3">
        <v>2</v>
      </c>
      <c r="B415" s="3">
        <v>5</v>
      </c>
      <c r="C415" s="3">
        <v>3</v>
      </c>
      <c r="E415" s="103" t="str">
        <f>'Data ALL'!$AZ$13</f>
        <v>13e</v>
      </c>
      <c r="F415" s="103" t="str">
        <f>'Data ALL'!$C$13</f>
        <v>Contributing family workers</v>
      </c>
      <c r="G415" s="103" t="str">
        <f>'Data ALL'!$AW$13</f>
        <v>Upper-middle income</v>
      </c>
      <c r="H415" s="103" t="s">
        <v>14</v>
      </c>
      <c r="I415" s="103" t="s">
        <v>54</v>
      </c>
      <c r="J415" s="103" t="str">
        <f>'Data ALL'!$B$13</f>
        <v>Abelina</v>
      </c>
      <c r="K415" s="103" t="s">
        <v>14</v>
      </c>
      <c r="L415" s="104">
        <f>'Data ALL'!$AI$13/'Data ALL'!$AR$13*100</f>
        <v>79.726388659963746</v>
      </c>
      <c r="M415" s="104">
        <f>'Data ALL'!$AJ$13/'Data ALL'!$AR$13*100</f>
        <v>20.273611340036261</v>
      </c>
      <c r="N415" s="104">
        <f>'Data ALL'!$AK$13/'Data ALL'!$AR$13*100</f>
        <v>0</v>
      </c>
      <c r="O415" s="104">
        <f t="shared" si="6"/>
        <v>100</v>
      </c>
      <c r="P415" s="104">
        <f>O415-O414</f>
        <v>3.6636746656881769E-3</v>
      </c>
      <c r="Q415" s="104">
        <v>3.6636746656881769E-3</v>
      </c>
    </row>
    <row r="416" spans="1:17" x14ac:dyDescent="0.2">
      <c r="A416" s="3">
        <v>1</v>
      </c>
      <c r="B416" s="3">
        <v>5</v>
      </c>
      <c r="C416" s="3">
        <v>3</v>
      </c>
      <c r="E416" s="3" t="str">
        <f>'Data ALL'!$AZ$61</f>
        <v>13e</v>
      </c>
      <c r="F416" s="3" t="str">
        <f>'Data ALL'!$C$61</f>
        <v>Contributing family workers</v>
      </c>
      <c r="G416" s="3" t="str">
        <f>'Data ALL'!$AW$61</f>
        <v>Upper-middle-income</v>
      </c>
      <c r="H416" s="3" t="s">
        <v>13</v>
      </c>
      <c r="I416" s="3" t="s">
        <v>54</v>
      </c>
      <c r="J416" s="3" t="str">
        <f>'Data ALL'!$B$61</f>
        <v>Cook Islands</v>
      </c>
      <c r="K416" s="3" t="s">
        <v>13</v>
      </c>
      <c r="L416" s="2">
        <f>'Data ALL'!$T$61/'Data ALL'!$AC$61*100</f>
        <v>75.595238095238088</v>
      </c>
      <c r="M416" s="2">
        <f>'Data ALL'!$U$61/'Data ALL'!$AC$61*100</f>
        <v>24.404761904761905</v>
      </c>
      <c r="N416" s="2">
        <f>'Data ALL'!$V$61/'Data ALL'!$AC$61*100</f>
        <v>0</v>
      </c>
      <c r="O416" s="2">
        <f t="shared" si="6"/>
        <v>100</v>
      </c>
      <c r="P416" s="2">
        <f>O417-O416</f>
        <v>0.39525691699606114</v>
      </c>
      <c r="Q416" s="2">
        <v>0.39525691699606114</v>
      </c>
    </row>
    <row r="417" spans="1:17" x14ac:dyDescent="0.2">
      <c r="A417" s="3">
        <v>2</v>
      </c>
      <c r="B417" s="3">
        <v>5</v>
      </c>
      <c r="C417" s="3">
        <v>3</v>
      </c>
      <c r="E417" s="103" t="str">
        <f>'Data ALL'!$AZ$61</f>
        <v>13e</v>
      </c>
      <c r="F417" s="103" t="str">
        <f>'Data ALL'!$C$61</f>
        <v>Contributing family workers</v>
      </c>
      <c r="G417" s="103" t="str">
        <f>'Data ALL'!$AW$61</f>
        <v>Upper-middle-income</v>
      </c>
      <c r="H417" s="103" t="s">
        <v>14</v>
      </c>
      <c r="I417" s="103" t="s">
        <v>54</v>
      </c>
      <c r="J417" s="103" t="str">
        <f>'Data ALL'!$B$61</f>
        <v>Cook Islands</v>
      </c>
      <c r="K417" s="103" t="s">
        <v>14</v>
      </c>
      <c r="L417" s="104">
        <f>'Data ALL'!$AI$61/'Data ALL'!$AR$61*100</f>
        <v>74.308300395256921</v>
      </c>
      <c r="M417" s="104">
        <f>'Data ALL'!$AJ$61/'Data ALL'!$AR$61*100</f>
        <v>20.948616600790515</v>
      </c>
      <c r="N417" s="104">
        <f>'Data ALL'!$AK$61/'Data ALL'!$AR$61*100</f>
        <v>5.1383399209486171</v>
      </c>
      <c r="O417" s="104">
        <f t="shared" si="6"/>
        <v>100.39525691699606</v>
      </c>
      <c r="P417" s="104">
        <f>O417-O416</f>
        <v>0.39525691699606114</v>
      </c>
      <c r="Q417" s="104">
        <v>0.39525691699606114</v>
      </c>
    </row>
    <row r="418" spans="1:17" x14ac:dyDescent="0.2">
      <c r="A418" s="3">
        <v>1</v>
      </c>
      <c r="B418" s="3">
        <v>5</v>
      </c>
      <c r="C418" s="3">
        <v>3</v>
      </c>
      <c r="E418" s="3" t="str">
        <f>'Data ALL'!$AZ$73</f>
        <v>13e</v>
      </c>
      <c r="F418" s="3" t="str">
        <f>'Data ALL'!$C$73</f>
        <v>Contributing family workers</v>
      </c>
      <c r="G418" s="3" t="str">
        <f>'Data ALL'!$AW$73</f>
        <v>Upper-middle-income</v>
      </c>
      <c r="H418" s="3" t="s">
        <v>13</v>
      </c>
      <c r="I418" s="3" t="s">
        <v>54</v>
      </c>
      <c r="J418" s="3" t="str">
        <f>'Data ALL'!$B$73</f>
        <v>Fiji</v>
      </c>
      <c r="K418" s="3" t="s">
        <v>13</v>
      </c>
      <c r="L418" s="2">
        <f>'Data ALL'!$T$73/'Data ALL'!$AC$73*100</f>
        <v>97.063146158524233</v>
      </c>
      <c r="M418" s="2">
        <f>'Data ALL'!$U$73/'Data ALL'!$AC$73*100</f>
        <v>2.9368538414757754</v>
      </c>
      <c r="N418" s="2">
        <f>'Data ALL'!$V$73/'Data ALL'!$AC$73*100</f>
        <v>0</v>
      </c>
      <c r="O418" s="2">
        <f t="shared" si="6"/>
        <v>100.00000000000001</v>
      </c>
      <c r="P418" s="2">
        <f>O419-O418</f>
        <v>-4.6626567818464082E-3</v>
      </c>
      <c r="Q418" s="2">
        <v>-4.6626567818464082E-3</v>
      </c>
    </row>
    <row r="419" spans="1:17" x14ac:dyDescent="0.2">
      <c r="A419" s="3">
        <v>2</v>
      </c>
      <c r="B419" s="3">
        <v>5</v>
      </c>
      <c r="C419" s="3">
        <v>3</v>
      </c>
      <c r="E419" s="103" t="str">
        <f>'Data ALL'!$AZ$73</f>
        <v>13e</v>
      </c>
      <c r="F419" s="103" t="str">
        <f>'Data ALL'!$C$73</f>
        <v>Contributing family workers</v>
      </c>
      <c r="G419" s="103" t="str">
        <f>'Data ALL'!$AW$73</f>
        <v>Upper-middle-income</v>
      </c>
      <c r="H419" s="103" t="s">
        <v>14</v>
      </c>
      <c r="I419" s="103" t="s">
        <v>54</v>
      </c>
      <c r="J419" s="103" t="str">
        <f>'Data ALL'!$B$73</f>
        <v>Fiji</v>
      </c>
      <c r="K419" s="103" t="s">
        <v>14</v>
      </c>
      <c r="L419" s="104">
        <f>'Data ALL'!$AI$73/'Data ALL'!$AR$73*100</f>
        <v>92.945400289084716</v>
      </c>
      <c r="M419" s="104">
        <f>'Data ALL'!$AJ$73/'Data ALL'!$AR$73*100</f>
        <v>7.0499370541334452</v>
      </c>
      <c r="N419" s="104">
        <f>'Data ALL'!$AK$73/'Data ALL'!$AR$73*100</f>
        <v>0</v>
      </c>
      <c r="O419" s="104">
        <f t="shared" si="6"/>
        <v>99.995337343218168</v>
      </c>
      <c r="P419" s="104">
        <f>O419-O418</f>
        <v>-4.6626567818464082E-3</v>
      </c>
      <c r="Q419" s="104">
        <v>-4.6626567818464082E-3</v>
      </c>
    </row>
    <row r="420" spans="1:17" x14ac:dyDescent="0.2">
      <c r="A420" s="3">
        <v>1</v>
      </c>
      <c r="B420" s="3">
        <v>5</v>
      </c>
      <c r="C420" s="3">
        <v>3</v>
      </c>
      <c r="E420" s="3" t="str">
        <f>'Data ALL'!$AZ$115</f>
        <v>13e</v>
      </c>
      <c r="F420" s="3" t="str">
        <f>'Data ALL'!$C$115</f>
        <v>Contributing family workers</v>
      </c>
      <c r="G420" s="3" t="str">
        <f>'Data ALL'!$AW$115</f>
        <v>Upper-middle-income</v>
      </c>
      <c r="H420" s="3" t="s">
        <v>13</v>
      </c>
      <c r="I420" s="3" t="s">
        <v>54</v>
      </c>
      <c r="J420" s="3" t="str">
        <f>'Data ALL'!$B$115</f>
        <v>Maldives</v>
      </c>
      <c r="K420" s="3" t="s">
        <v>13</v>
      </c>
      <c r="L420" s="2">
        <f>'Data ALL'!$T$115/'Data ALL'!$AC$115*100</f>
        <v>22.624671916010499</v>
      </c>
      <c r="M420" s="2">
        <f>'Data ALL'!$U$115/'Data ALL'!$AC$115*100</f>
        <v>54.488188976377948</v>
      </c>
      <c r="N420" s="2">
        <f>'Data ALL'!$V$115/'Data ALL'!$AC$115*100</f>
        <v>22.887139107611549</v>
      </c>
      <c r="O420" s="2">
        <f t="shared" si="6"/>
        <v>100</v>
      </c>
      <c r="P420" s="2">
        <f>O421-O420</f>
        <v>0</v>
      </c>
      <c r="Q420" s="2">
        <v>0</v>
      </c>
    </row>
    <row r="421" spans="1:17" x14ac:dyDescent="0.2">
      <c r="A421" s="3">
        <v>2</v>
      </c>
      <c r="B421" s="3">
        <v>5</v>
      </c>
      <c r="C421" s="3">
        <v>3</v>
      </c>
      <c r="E421" s="103" t="str">
        <f>'Data ALL'!$AZ$115</f>
        <v>13e</v>
      </c>
      <c r="F421" s="103" t="str">
        <f>'Data ALL'!$C$115</f>
        <v>Contributing family workers</v>
      </c>
      <c r="G421" s="103" t="str">
        <f>'Data ALL'!$AW$115</f>
        <v>Upper-middle-income</v>
      </c>
      <c r="H421" s="103" t="s">
        <v>14</v>
      </c>
      <c r="I421" s="103" t="s">
        <v>54</v>
      </c>
      <c r="J421" s="103" t="str">
        <f>'Data ALL'!$B$115</f>
        <v>Maldives</v>
      </c>
      <c r="K421" s="103" t="s">
        <v>14</v>
      </c>
      <c r="L421" s="104">
        <f>'Data ALL'!$AI$115/'Data ALL'!$AR$115*100</f>
        <v>40.38095238095238</v>
      </c>
      <c r="M421" s="104">
        <f>'Data ALL'!$AJ$115/'Data ALL'!$AR$115*100</f>
        <v>27.111111111111114</v>
      </c>
      <c r="N421" s="104">
        <f>'Data ALL'!$AK$115/'Data ALL'!$AR$115*100</f>
        <v>32.507936507936506</v>
      </c>
      <c r="O421" s="104">
        <f t="shared" si="6"/>
        <v>100</v>
      </c>
      <c r="P421" s="104">
        <f>O421-O420</f>
        <v>0</v>
      </c>
      <c r="Q421" s="104">
        <v>0</v>
      </c>
    </row>
    <row r="422" spans="1:17" x14ac:dyDescent="0.2">
      <c r="A422" s="3">
        <v>1</v>
      </c>
      <c r="B422" s="3">
        <v>5</v>
      </c>
      <c r="C422" s="3">
        <v>3</v>
      </c>
      <c r="E422" s="3" t="str">
        <f>'Data ALL'!$AZ$127</f>
        <v>13e</v>
      </c>
      <c r="F422" s="3" t="str">
        <f>'Data ALL'!$C$127</f>
        <v>Contributing family workers</v>
      </c>
      <c r="G422" s="3" t="str">
        <f>'Data ALL'!$AW$127</f>
        <v>Upper-middle-income</v>
      </c>
      <c r="H422" s="3" t="s">
        <v>13</v>
      </c>
      <c r="I422" s="3" t="s">
        <v>54</v>
      </c>
      <c r="J422" s="3" t="str">
        <f>'Data ALL'!$B$127</f>
        <v>Marshall Islands</v>
      </c>
      <c r="K422" s="3" t="s">
        <v>13</v>
      </c>
      <c r="L422" s="2">
        <f>'Data ALL'!$T$127/'Data ALL'!$AC$127*100</f>
        <v>22.686567164179106</v>
      </c>
      <c r="M422" s="2">
        <f>'Data ALL'!$U$127/'Data ALL'!$AC$127*100</f>
        <v>24.17910447761194</v>
      </c>
      <c r="N422" s="2">
        <f>'Data ALL'!$V$127/'Data ALL'!$AC$127*100</f>
        <v>53.134328358208961</v>
      </c>
      <c r="O422" s="2">
        <f t="shared" si="6"/>
        <v>100</v>
      </c>
      <c r="P422" s="2">
        <f>O423-O422</f>
        <v>-1.1111111111111143</v>
      </c>
      <c r="Q422" s="2">
        <v>-1.1111111111111143</v>
      </c>
    </row>
    <row r="423" spans="1:17" x14ac:dyDescent="0.2">
      <c r="A423" s="3">
        <v>2</v>
      </c>
      <c r="B423" s="3">
        <v>5</v>
      </c>
      <c r="C423" s="3">
        <v>3</v>
      </c>
      <c r="E423" s="103" t="str">
        <f>'Data ALL'!$AZ$127</f>
        <v>13e</v>
      </c>
      <c r="F423" s="103" t="str">
        <f>'Data ALL'!$C$127</f>
        <v>Contributing family workers</v>
      </c>
      <c r="G423" s="103" t="str">
        <f>'Data ALL'!$AW$127</f>
        <v>Upper-middle-income</v>
      </c>
      <c r="H423" s="103" t="s">
        <v>14</v>
      </c>
      <c r="I423" s="103" t="s">
        <v>54</v>
      </c>
      <c r="J423" s="103" t="str">
        <f>'Data ALL'!$B$127</f>
        <v>Marshall Islands</v>
      </c>
      <c r="K423" s="103" t="s">
        <v>14</v>
      </c>
      <c r="L423" s="104">
        <f>'Data ALL'!$AI$127/'Data ALL'!$AR$127*100</f>
        <v>0</v>
      </c>
      <c r="M423" s="104">
        <f>'Data ALL'!$AJ$127/'Data ALL'!$AR$127*100</f>
        <v>23.333333333333332</v>
      </c>
      <c r="N423" s="104">
        <f>'Data ALL'!$AK$127/'Data ALL'!$AR$127*100</f>
        <v>75.555555555555557</v>
      </c>
      <c r="O423" s="104">
        <f t="shared" si="6"/>
        <v>98.888888888888886</v>
      </c>
      <c r="P423" s="104">
        <f>O423-O422</f>
        <v>-1.1111111111111143</v>
      </c>
      <c r="Q423" s="104">
        <v>-1.1111111111111143</v>
      </c>
    </row>
    <row r="424" spans="1:17" x14ac:dyDescent="0.2">
      <c r="A424" s="3">
        <v>1</v>
      </c>
      <c r="B424" s="3">
        <v>5</v>
      </c>
      <c r="C424" s="3">
        <v>3</v>
      </c>
      <c r="E424" s="3" t="str">
        <f>'Data ALL'!$AZ$199</f>
        <v>13e</v>
      </c>
      <c r="F424" s="3" t="str">
        <f>'Data ALL'!$C$199</f>
        <v>Contributing family workers</v>
      </c>
      <c r="G424" s="3" t="str">
        <f>'Data ALL'!$AW$199</f>
        <v>Upper-middle-income</v>
      </c>
      <c r="H424" s="3" t="s">
        <v>13</v>
      </c>
      <c r="I424" s="3" t="s">
        <v>54</v>
      </c>
      <c r="J424" s="3" t="str">
        <f>'Data ALL'!$B$199</f>
        <v>Thailand</v>
      </c>
      <c r="K424" s="3" t="s">
        <v>13</v>
      </c>
      <c r="L424" s="2">
        <f>'Data ALL'!$T$199/'Data ALL'!$AC$199*100</f>
        <v>61.970004680223447</v>
      </c>
      <c r="M424" s="2">
        <f>'Data ALL'!$U$199/'Data ALL'!$AC$199*100</f>
        <v>26.905915322609818</v>
      </c>
      <c r="N424" s="2">
        <f>'Data ALL'!$V$199/'Data ALL'!$AC$199*100</f>
        <v>11.124079997166731</v>
      </c>
      <c r="O424" s="2">
        <f t="shared" si="6"/>
        <v>100</v>
      </c>
      <c r="P424" s="2">
        <f>O425-O424</f>
        <v>0</v>
      </c>
      <c r="Q424" s="2">
        <v>0</v>
      </c>
    </row>
    <row r="425" spans="1:17" x14ac:dyDescent="0.2">
      <c r="A425" s="3">
        <v>2</v>
      </c>
      <c r="B425" s="3">
        <v>5</v>
      </c>
      <c r="C425" s="3">
        <v>3</v>
      </c>
      <c r="E425" s="103" t="str">
        <f>'Data ALL'!$AZ$199</f>
        <v>13e</v>
      </c>
      <c r="F425" s="103" t="str">
        <f>'Data ALL'!$C$199</f>
        <v>Contributing family workers</v>
      </c>
      <c r="G425" s="103" t="str">
        <f>'Data ALL'!$AW$199</f>
        <v>Upper-middle-income</v>
      </c>
      <c r="H425" s="103" t="s">
        <v>14</v>
      </c>
      <c r="I425" s="103" t="s">
        <v>54</v>
      </c>
      <c r="J425" s="103" t="str">
        <f>'Data ALL'!$B$199</f>
        <v>Thailand</v>
      </c>
      <c r="K425" s="103" t="s">
        <v>14</v>
      </c>
      <c r="L425" s="104">
        <f>'Data ALL'!$AI$199/'Data ALL'!$AR$199*100</f>
        <v>60.516431093265069</v>
      </c>
      <c r="M425" s="104">
        <f>'Data ALL'!$AJ$199/'Data ALL'!$AR$199*100</f>
        <v>26.277582877988799</v>
      </c>
      <c r="N425" s="104">
        <f>'Data ALL'!$AK$199/'Data ALL'!$AR$199*100</f>
        <v>13.205986028746139</v>
      </c>
      <c r="O425" s="104">
        <f t="shared" si="6"/>
        <v>100</v>
      </c>
      <c r="P425" s="104">
        <f>O425-O424</f>
        <v>0</v>
      </c>
      <c r="Q425" s="104">
        <v>0</v>
      </c>
    </row>
    <row r="426" spans="1:17" x14ac:dyDescent="0.2">
      <c r="A426" s="3">
        <v>1</v>
      </c>
      <c r="B426" s="3">
        <v>5</v>
      </c>
      <c r="C426" s="3">
        <v>3</v>
      </c>
      <c r="E426" s="3" t="str">
        <f>'Data ALL'!$AZ$217</f>
        <v>13e</v>
      </c>
      <c r="F426" s="3" t="str">
        <f>'Data ALL'!$C$217</f>
        <v>Contributing family workers</v>
      </c>
      <c r="G426" s="3" t="str">
        <f>'Data ALL'!$AW$217</f>
        <v>Upper-middle-income</v>
      </c>
      <c r="H426" s="3" t="s">
        <v>13</v>
      </c>
      <c r="I426" s="3" t="s">
        <v>54</v>
      </c>
      <c r="J426" s="3" t="str">
        <f>'Data ALL'!$B$217</f>
        <v>Tonga</v>
      </c>
      <c r="K426" s="3" t="s">
        <v>13</v>
      </c>
      <c r="L426" s="2">
        <f>'Data ALL'!$T$217/'Data ALL'!$AC$217*100</f>
        <v>62.653898768809846</v>
      </c>
      <c r="M426" s="2">
        <f>'Data ALL'!$U$217/'Data ALL'!$AC$217*100</f>
        <v>21.06703146374829</v>
      </c>
      <c r="N426" s="2">
        <f>'Data ALL'!$V$217/'Data ALL'!$AC$217*100</f>
        <v>16.415868673050614</v>
      </c>
      <c r="O426" s="2">
        <f t="shared" si="6"/>
        <v>100.13679890560874</v>
      </c>
      <c r="P426" s="2">
        <f>O427-O426</f>
        <v>-0.2659978720170102</v>
      </c>
      <c r="Q426" s="2">
        <v>0.11074197120710494</v>
      </c>
    </row>
    <row r="427" spans="1:17" x14ac:dyDescent="0.2">
      <c r="A427" s="3">
        <v>2</v>
      </c>
      <c r="B427" s="3">
        <v>5</v>
      </c>
      <c r="C427" s="3">
        <v>3</v>
      </c>
      <c r="E427" s="103" t="str">
        <f>'Data ALL'!$AZ$217</f>
        <v>13e</v>
      </c>
      <c r="F427" s="103" t="str">
        <f>'Data ALL'!$C$217</f>
        <v>Contributing family workers</v>
      </c>
      <c r="G427" s="103" t="str">
        <f>'Data ALL'!$AW$217</f>
        <v>Upper-middle-income</v>
      </c>
      <c r="H427" s="103" t="s">
        <v>14</v>
      </c>
      <c r="I427" s="103" t="s">
        <v>54</v>
      </c>
      <c r="J427" s="103" t="str">
        <f>'Data ALL'!$B$217</f>
        <v>Tonga</v>
      </c>
      <c r="K427" s="103" t="s">
        <v>14</v>
      </c>
      <c r="L427" s="104">
        <f>'Data ALL'!$AI$217/'Data ALL'!$AR$217*100</f>
        <v>62.273901808785524</v>
      </c>
      <c r="M427" s="104">
        <f>'Data ALL'!$AJ$217/'Data ALL'!$AR$217*100</f>
        <v>7.6227390180878558</v>
      </c>
      <c r="N427" s="104">
        <f>'Data ALL'!$AK$217/'Data ALL'!$AR$217*100</f>
        <v>29.974160206718349</v>
      </c>
      <c r="O427" s="104">
        <f t="shared" si="6"/>
        <v>99.870801033591732</v>
      </c>
      <c r="P427" s="104">
        <f>O427-O426</f>
        <v>-0.2659978720170102</v>
      </c>
      <c r="Q427" s="104">
        <v>0.11074197120710494</v>
      </c>
    </row>
    <row r="428" spans="1:17" x14ac:dyDescent="0.2">
      <c r="A428" s="3">
        <v>1</v>
      </c>
      <c r="B428" s="3">
        <v>5</v>
      </c>
      <c r="C428" s="3">
        <v>3</v>
      </c>
      <c r="E428" s="3" t="str">
        <f>'Data ALL'!$AZ$229</f>
        <v>13e</v>
      </c>
      <c r="F428" s="3" t="str">
        <f>'Data ALL'!$C$229</f>
        <v>Contributing family workers</v>
      </c>
      <c r="G428" s="3" t="str">
        <f>'Data ALL'!$AW$229</f>
        <v>Upper-middle-income</v>
      </c>
      <c r="H428" s="3" t="s">
        <v>13</v>
      </c>
      <c r="I428" s="3" t="s">
        <v>54</v>
      </c>
      <c r="J428" s="3" t="str">
        <f>'Data ALL'!$B$229</f>
        <v>Tuvalu</v>
      </c>
      <c r="K428" s="3" t="s">
        <v>13</v>
      </c>
      <c r="L428" s="2">
        <f>'Data ALL'!$T$229/'Data ALL'!$AC$229*100</f>
        <v>13.20754716981132</v>
      </c>
      <c r="M428" s="2">
        <f>'Data ALL'!$U$229/'Data ALL'!$AC$229*100</f>
        <v>37.735849056603776</v>
      </c>
      <c r="N428" s="2">
        <f>'Data ALL'!$V$229/'Data ALL'!$AC$229*100</f>
        <v>49.056603773584904</v>
      </c>
      <c r="O428" s="2">
        <f t="shared" si="6"/>
        <v>100</v>
      </c>
      <c r="P428" s="2">
        <f>O429-O428</f>
        <v>0</v>
      </c>
      <c r="Q428" s="2">
        <v>0</v>
      </c>
    </row>
    <row r="429" spans="1:17" x14ac:dyDescent="0.2">
      <c r="A429" s="3">
        <v>2</v>
      </c>
      <c r="B429" s="3">
        <v>5</v>
      </c>
      <c r="C429" s="3">
        <v>3</v>
      </c>
      <c r="E429" s="103" t="str">
        <f>'Data ALL'!$AZ$229</f>
        <v>13e</v>
      </c>
      <c r="F429" s="103" t="str">
        <f>'Data ALL'!$C$229</f>
        <v>Contributing family workers</v>
      </c>
      <c r="G429" s="103" t="str">
        <f>'Data ALL'!$AW$229</f>
        <v>Upper-middle-income</v>
      </c>
      <c r="H429" s="103" t="s">
        <v>14</v>
      </c>
      <c r="I429" s="103" t="s">
        <v>54</v>
      </c>
      <c r="J429" s="103" t="str">
        <f>'Data ALL'!$B$229</f>
        <v>Tuvalu</v>
      </c>
      <c r="K429" s="103" t="s">
        <v>14</v>
      </c>
      <c r="L429" s="104">
        <f>'Data ALL'!$AI$229/'Data ALL'!$AR$229*100</f>
        <v>0</v>
      </c>
      <c r="M429" s="104">
        <f>'Data ALL'!$AJ$229/'Data ALL'!$AR$229*100</f>
        <v>71.428571428571431</v>
      </c>
      <c r="N429" s="104">
        <f>'Data ALL'!$AK$229/'Data ALL'!$AR$229*100</f>
        <v>28.571428571428569</v>
      </c>
      <c r="O429" s="104">
        <f t="shared" si="6"/>
        <v>100</v>
      </c>
      <c r="P429" s="104">
        <f>O429-O428</f>
        <v>0</v>
      </c>
      <c r="Q429" s="104">
        <v>0</v>
      </c>
    </row>
    <row r="430" spans="1:17" x14ac:dyDescent="0.2">
      <c r="A430" s="3">
        <v>1</v>
      </c>
      <c r="B430" s="3">
        <v>5</v>
      </c>
      <c r="C430" s="3">
        <v>4</v>
      </c>
      <c r="E430" s="3" t="str">
        <f>'Data ALL'!$AZ$37</f>
        <v>13e</v>
      </c>
      <c r="F430" s="3" t="str">
        <f>'Data ALL'!$C$37</f>
        <v>Contributing family workers</v>
      </c>
      <c r="G430" s="3" t="str">
        <f>'Data ALL'!$AW$37</f>
        <v>High-income</v>
      </c>
      <c r="H430" s="3" t="s">
        <v>13</v>
      </c>
      <c r="I430" s="3" t="s">
        <v>54</v>
      </c>
      <c r="J430" s="3" t="str">
        <f>'Data ALL'!$B$37</f>
        <v xml:space="preserve"> Brunei Darussalam</v>
      </c>
      <c r="K430" s="3" t="s">
        <v>13</v>
      </c>
      <c r="L430" s="2">
        <f>'Data ALL'!$T$37/'Data ALL'!$AC$37*100</f>
        <v>12.32</v>
      </c>
      <c r="M430" s="2">
        <f>'Data ALL'!$U$37/'Data ALL'!$AC$37*100</f>
        <v>87.68</v>
      </c>
      <c r="N430" s="2">
        <f>'Data ALL'!$V$37/'Data ALL'!$AC$37*100</f>
        <v>0</v>
      </c>
      <c r="O430" s="2">
        <f t="shared" si="6"/>
        <v>100</v>
      </c>
      <c r="P430" s="2">
        <f>O431-O430</f>
        <v>0</v>
      </c>
      <c r="Q430" s="2">
        <v>0</v>
      </c>
    </row>
    <row r="431" spans="1:17" x14ac:dyDescent="0.2">
      <c r="A431" s="3">
        <v>2</v>
      </c>
      <c r="B431" s="3">
        <v>5</v>
      </c>
      <c r="C431" s="3">
        <v>4</v>
      </c>
      <c r="E431" s="103" t="str">
        <f>'Data ALL'!$AZ$37</f>
        <v>13e</v>
      </c>
      <c r="F431" s="103" t="str">
        <f>'Data ALL'!$C$37</f>
        <v>Contributing family workers</v>
      </c>
      <c r="G431" s="103" t="str">
        <f>'Data ALL'!$AW$37</f>
        <v>High-income</v>
      </c>
      <c r="H431" s="103" t="s">
        <v>14</v>
      </c>
      <c r="I431" s="103" t="s">
        <v>54</v>
      </c>
      <c r="J431" s="103" t="str">
        <f>'Data ALL'!$B$37</f>
        <v xml:space="preserve"> Brunei Darussalam</v>
      </c>
      <c r="K431" s="103" t="s">
        <v>14</v>
      </c>
      <c r="L431" s="104">
        <f>'Data ALL'!$AI$37/'Data ALL'!$AR$37*100</f>
        <v>44.796954314720807</v>
      </c>
      <c r="M431" s="104">
        <f>'Data ALL'!$AJ$37/'Data ALL'!$AR$37*100</f>
        <v>55.203045685279186</v>
      </c>
      <c r="N431" s="104">
        <f>'Data ALL'!$AK$37/'Data ALL'!$AR$37*100</f>
        <v>0</v>
      </c>
      <c r="O431" s="104">
        <f t="shared" si="6"/>
        <v>100</v>
      </c>
      <c r="P431" s="104">
        <f>O431-O430</f>
        <v>0</v>
      </c>
      <c r="Q431" s="104">
        <v>0</v>
      </c>
    </row>
    <row r="432" spans="1:17" x14ac:dyDescent="0.2">
      <c r="A432" s="3">
        <v>1</v>
      </c>
      <c r="B432" s="3">
        <v>5</v>
      </c>
      <c r="C432" s="3">
        <v>4</v>
      </c>
      <c r="E432" s="3" t="str">
        <f>'Data ALL'!$AZ$283</f>
        <v>13e</v>
      </c>
      <c r="F432" s="3" t="str">
        <f>'Data ALL'!$C$283</f>
        <v>Contributing family workers</v>
      </c>
      <c r="G432" s="3" t="str">
        <f>'Data ALL'!$AW$283</f>
        <v>High-income</v>
      </c>
      <c r="H432" s="3" t="s">
        <v>13</v>
      </c>
      <c r="I432" s="3" t="s">
        <v>54</v>
      </c>
      <c r="J432" s="3" t="str">
        <f>'Data ALL'!$B$283</f>
        <v>Australia</v>
      </c>
      <c r="K432" s="3" t="s">
        <v>13</v>
      </c>
      <c r="L432" s="2">
        <f>'Data ALL'!$T$283/'Data ALL'!$AC$283*100</f>
        <v>53.781512605042018</v>
      </c>
      <c r="M432" s="2">
        <f>'Data ALL'!$U$283/'Data ALL'!$AC$283*100</f>
        <v>46.218487394957982</v>
      </c>
      <c r="N432" s="2">
        <f>'Data ALL'!$V$283/'Data ALL'!$AC$283*100</f>
        <v>0</v>
      </c>
      <c r="O432" s="2">
        <f t="shared" si="6"/>
        <v>100</v>
      </c>
      <c r="P432" s="2">
        <f>O433-O432</f>
        <v>-6.4213703204245576E-3</v>
      </c>
      <c r="Q432" s="2">
        <v>-6.4213703204245576E-3</v>
      </c>
    </row>
    <row r="433" spans="1:17" x14ac:dyDescent="0.2">
      <c r="A433" s="3">
        <v>2</v>
      </c>
      <c r="B433" s="3">
        <v>5</v>
      </c>
      <c r="C433" s="3">
        <v>4</v>
      </c>
      <c r="E433" s="103" t="str">
        <f>'Data ALL'!$AZ$283</f>
        <v>13e</v>
      </c>
      <c r="F433" s="103" t="str">
        <f>'Data ALL'!$C$283</f>
        <v>Contributing family workers</v>
      </c>
      <c r="G433" s="103" t="str">
        <f>'Data ALL'!$AW$283</f>
        <v>High-income</v>
      </c>
      <c r="H433" s="103" t="s">
        <v>14</v>
      </c>
      <c r="I433" s="103" t="s">
        <v>54</v>
      </c>
      <c r="J433" s="103" t="str">
        <f>'Data ALL'!$B$283</f>
        <v>Australia</v>
      </c>
      <c r="K433" s="103" t="s">
        <v>14</v>
      </c>
      <c r="L433" s="104">
        <f>'Data ALL'!$AI$283/'Data ALL'!$AR$283*100</f>
        <v>80.523983818146789</v>
      </c>
      <c r="M433" s="104">
        <f>'Data ALL'!$AJ$283/'Data ALL'!$AR$283*100</f>
        <v>19.469594811532779</v>
      </c>
      <c r="N433" s="104">
        <f>'Data ALL'!$AK$283/'Data ALL'!$AR$283*100</f>
        <v>0</v>
      </c>
      <c r="O433" s="104">
        <f t="shared" si="6"/>
        <v>99.993578629679575</v>
      </c>
      <c r="P433" s="104">
        <f>O433-O432</f>
        <v>-6.4213703204245576E-3</v>
      </c>
      <c r="Q433" s="104">
        <v>-6.4213703204245576E-3</v>
      </c>
    </row>
    <row r="434" spans="1:17" x14ac:dyDescent="0.2">
      <c r="A434" s="3">
        <v>1</v>
      </c>
      <c r="B434" s="3">
        <v>5</v>
      </c>
      <c r="C434" s="3">
        <v>4</v>
      </c>
      <c r="E434" s="3" t="str">
        <f>'Data ALL'!$AZ$289</f>
        <v>13e</v>
      </c>
      <c r="F434" s="3" t="str">
        <f>'Data ALL'!$C$289</f>
        <v>Contributing family workers</v>
      </c>
      <c r="G434" s="3" t="str">
        <f>'Data ALL'!$AW$289</f>
        <v>High-income</v>
      </c>
      <c r="H434" s="3" t="s">
        <v>13</v>
      </c>
      <c r="I434" s="3" t="s">
        <v>54</v>
      </c>
      <c r="J434" s="3" t="str">
        <f>'Data ALL'!$B$289</f>
        <v>Korea Republic</v>
      </c>
      <c r="K434" s="3" t="s">
        <v>13</v>
      </c>
      <c r="L434" s="2">
        <f>'Data ALL'!$T$289/'Data ALL'!$AC$289*100</f>
        <v>41.890771726645113</v>
      </c>
      <c r="M434" s="2">
        <f>'Data ALL'!$U$289/'Data ALL'!$AC$289*100</f>
        <v>58.108636186010166</v>
      </c>
      <c r="N434" s="2">
        <f>'Data ALL'!$V$289/'Data ALL'!$AC$289*100</f>
        <v>0</v>
      </c>
      <c r="O434" s="2">
        <f t="shared" si="6"/>
        <v>99.999407912655272</v>
      </c>
      <c r="P434" s="2">
        <f>O435-O434</f>
        <v>6.9406322947429544E-4</v>
      </c>
      <c r="Q434" s="2">
        <v>6.9406322947429544E-4</v>
      </c>
    </row>
    <row r="435" spans="1:17" x14ac:dyDescent="0.2">
      <c r="A435" s="3">
        <v>2</v>
      </c>
      <c r="B435" s="3">
        <v>5</v>
      </c>
      <c r="C435" s="3">
        <v>4</v>
      </c>
      <c r="E435" s="103" t="str">
        <f>'Data ALL'!$AZ$289</f>
        <v>13e</v>
      </c>
      <c r="F435" s="103" t="str">
        <f>'Data ALL'!$C$289</f>
        <v>Contributing family workers</v>
      </c>
      <c r="G435" s="103" t="str">
        <f>'Data ALL'!$AW$289</f>
        <v>High-income</v>
      </c>
      <c r="H435" s="103" t="s">
        <v>14</v>
      </c>
      <c r="I435" s="103" t="s">
        <v>54</v>
      </c>
      <c r="J435" s="103" t="str">
        <f>'Data ALL'!$B$289</f>
        <v>Korea Republic</v>
      </c>
      <c r="K435" s="103" t="s">
        <v>14</v>
      </c>
      <c r="L435" s="104">
        <f>'Data ALL'!$AI$289/'Data ALL'!$AR$289*100</f>
        <v>43.076653233043452</v>
      </c>
      <c r="M435" s="104">
        <f>'Data ALL'!$AJ$289/'Data ALL'!$AR$289*100</f>
        <v>56.923448742841302</v>
      </c>
      <c r="N435" s="104">
        <f>'Data ALL'!$AK$289/'Data ALL'!$AR$289*100</f>
        <v>0</v>
      </c>
      <c r="O435" s="104">
        <f t="shared" si="6"/>
        <v>100.00010197588475</v>
      </c>
      <c r="P435" s="104">
        <f>O435-O434</f>
        <v>6.9406322947429544E-4</v>
      </c>
      <c r="Q435" s="104">
        <v>6.9406322947429544E-4</v>
      </c>
    </row>
    <row r="436" spans="1:17" x14ac:dyDescent="0.2">
      <c r="A436" s="3">
        <v>1</v>
      </c>
      <c r="B436" s="3">
        <v>5</v>
      </c>
      <c r="C436" s="3">
        <v>4</v>
      </c>
      <c r="E436" s="3" t="str">
        <f>'Data ALL'!$AZ$175</f>
        <v>13e</v>
      </c>
      <c r="F436" s="3" t="str">
        <f>'Data ALL'!$C$175</f>
        <v>Contributing family workers</v>
      </c>
      <c r="G436" s="3" t="str">
        <f>'Data ALL'!$AW$175</f>
        <v>High-income</v>
      </c>
      <c r="H436" s="3" t="s">
        <v>13</v>
      </c>
      <c r="I436" s="3" t="s">
        <v>54</v>
      </c>
      <c r="J436" s="3" t="str">
        <f>'Data ALL'!$B$175</f>
        <v>Nauru</v>
      </c>
      <c r="K436" s="3" t="s">
        <v>13</v>
      </c>
      <c r="L436" s="2">
        <f>'Data ALL'!$T$175/'Data ALL'!$AC$175*100</f>
        <v>75.757575757575751</v>
      </c>
      <c r="M436" s="2">
        <f>'Data ALL'!$U$175/'Data ALL'!$AC$175*100</f>
        <v>24.242424242424242</v>
      </c>
      <c r="N436" s="2">
        <f>'Data ALL'!$V$175/'Data ALL'!$AC$175*100</f>
        <v>0</v>
      </c>
      <c r="O436" s="2">
        <f t="shared" si="6"/>
        <v>100</v>
      </c>
      <c r="P436" s="2">
        <f>O437-O436</f>
        <v>0</v>
      </c>
      <c r="Q436" s="2">
        <v>0</v>
      </c>
    </row>
    <row r="437" spans="1:17" x14ac:dyDescent="0.2">
      <c r="A437" s="3">
        <v>2</v>
      </c>
      <c r="B437" s="3">
        <v>5</v>
      </c>
      <c r="C437" s="3">
        <v>4</v>
      </c>
      <c r="E437" s="103" t="str">
        <f>'Data ALL'!$AZ$175</f>
        <v>13e</v>
      </c>
      <c r="F437" s="103" t="str">
        <f>'Data ALL'!$C$175</f>
        <v>Contributing family workers</v>
      </c>
      <c r="G437" s="103" t="str">
        <f>'Data ALL'!$AW$175</f>
        <v>High-income</v>
      </c>
      <c r="H437" s="103" t="s">
        <v>14</v>
      </c>
      <c r="I437" s="103" t="s">
        <v>54</v>
      </c>
      <c r="J437" s="103" t="str">
        <f>'Data ALL'!$B$175</f>
        <v>Nauru</v>
      </c>
      <c r="K437" s="103" t="s">
        <v>14</v>
      </c>
      <c r="L437" s="104">
        <f>'Data ALL'!$AI$175/'Data ALL'!$AR$175*100</f>
        <v>81.081081081081081</v>
      </c>
      <c r="M437" s="104">
        <f>'Data ALL'!$AJ$175/'Data ALL'!$AR$175*100</f>
        <v>18.918918918918919</v>
      </c>
      <c r="N437" s="104">
        <f>'Data ALL'!$AK$175/'Data ALL'!$AR$175*100</f>
        <v>0</v>
      </c>
      <c r="O437" s="104">
        <f t="shared" si="6"/>
        <v>100</v>
      </c>
      <c r="P437" s="104">
        <f>O437-O436</f>
        <v>0</v>
      </c>
      <c r="Q437" s="104">
        <v>0</v>
      </c>
    </row>
    <row r="438" spans="1:17" x14ac:dyDescent="0.2">
      <c r="A438" s="3">
        <v>1</v>
      </c>
      <c r="B438" s="3">
        <v>5</v>
      </c>
      <c r="C438" s="3">
        <v>1</v>
      </c>
      <c r="E438" s="3" t="str">
        <f>'Data ALL'!$AZ$25</f>
        <v>19e</v>
      </c>
      <c r="F438" s="3" t="str">
        <f>'Data ALL'!$C$25</f>
        <v>Contributing family workers</v>
      </c>
      <c r="G438" s="3" t="str">
        <f>'Data ALL'!$AW$25</f>
        <v>Low-income</v>
      </c>
      <c r="H438" s="3" t="s">
        <v>13</v>
      </c>
      <c r="I438" s="3" t="s">
        <v>54</v>
      </c>
      <c r="J438" s="3" t="str">
        <f>'Data ALL'!$B$25</f>
        <v>Afghanistan</v>
      </c>
      <c r="K438" s="3" t="s">
        <v>13</v>
      </c>
      <c r="L438" s="2">
        <f>'Data ALL'!$T$25/'Data ALL'!$AC$25*100</f>
        <v>60.651114681793636</v>
      </c>
      <c r="M438" s="2">
        <f>'Data ALL'!$U$25/'Data ALL'!$AC$25*100</f>
        <v>8.0376135986625119</v>
      </c>
      <c r="N438" s="2">
        <f>'Data ALL'!$V$25/'Data ALL'!$AC$25*100</f>
        <v>31.31127171954385</v>
      </c>
      <c r="O438" s="2">
        <f t="shared" si="6"/>
        <v>100</v>
      </c>
      <c r="P438" s="2">
        <f>O439-O438</f>
        <v>0</v>
      </c>
      <c r="Q438" s="2">
        <v>0</v>
      </c>
    </row>
    <row r="439" spans="1:17" x14ac:dyDescent="0.2">
      <c r="A439" s="3">
        <v>2</v>
      </c>
      <c r="B439" s="3">
        <v>5</v>
      </c>
      <c r="C439" s="3">
        <v>1</v>
      </c>
      <c r="E439" s="103" t="str">
        <f>'Data ALL'!$AZ$25</f>
        <v>19e</v>
      </c>
      <c r="F439" s="103" t="str">
        <f>'Data ALL'!$C$25</f>
        <v>Contributing family workers</v>
      </c>
      <c r="G439" s="103" t="str">
        <f>'Data ALL'!$AW$25</f>
        <v>Low-income</v>
      </c>
      <c r="H439" s="103" t="s">
        <v>14</v>
      </c>
      <c r="I439" s="103" t="s">
        <v>54</v>
      </c>
      <c r="J439" s="103" t="str">
        <f>'Data ALL'!$B$25</f>
        <v>Afghanistan</v>
      </c>
      <c r="K439" s="103" t="s">
        <v>14</v>
      </c>
      <c r="L439" s="104">
        <f>'Data ALL'!$AI$25/'Data ALL'!$AR$25*100</f>
        <v>37.255544865848975</v>
      </c>
      <c r="M439" s="104">
        <f>'Data ALL'!$AJ$25/'Data ALL'!$AR$25*100</f>
        <v>5.8500977173401898</v>
      </c>
      <c r="N439" s="104">
        <f>'Data ALL'!$AK$25/'Data ALL'!$AR$25*100</f>
        <v>56.894357416810834</v>
      </c>
      <c r="O439" s="104">
        <f t="shared" si="6"/>
        <v>100</v>
      </c>
      <c r="P439" s="104">
        <f>O439-O438</f>
        <v>0</v>
      </c>
      <c r="Q439" s="104">
        <v>0</v>
      </c>
    </row>
    <row r="440" spans="1:17" x14ac:dyDescent="0.2">
      <c r="A440" s="3">
        <v>1</v>
      </c>
      <c r="B440" s="3">
        <v>5</v>
      </c>
      <c r="C440" s="3">
        <v>2</v>
      </c>
      <c r="E440" s="3" t="str">
        <f>'Data ALL'!$AZ$55</f>
        <v>19e</v>
      </c>
      <c r="F440" s="3" t="str">
        <f>'Data ALL'!$C$55</f>
        <v>Contributing family workers</v>
      </c>
      <c r="G440" s="3" t="str">
        <f>'Data ALL'!$AW$55</f>
        <v>Lower-middle-income</v>
      </c>
      <c r="H440" s="3" t="s">
        <v>13</v>
      </c>
      <c r="I440" s="3" t="s">
        <v>54</v>
      </c>
      <c r="J440" s="3" t="str">
        <f>'Data ALL'!$B$55</f>
        <v xml:space="preserve"> Cambodia</v>
      </c>
      <c r="K440" s="3" t="s">
        <v>13</v>
      </c>
      <c r="L440" s="2">
        <f>'Data ALL'!$T$55/'Data ALL'!$AC$55*100</f>
        <v>97.231808269641988</v>
      </c>
      <c r="M440" s="2">
        <f>'Data ALL'!$U$55/'Data ALL'!$AC$55*100</f>
        <v>1.0063585487547548</v>
      </c>
      <c r="N440" s="2">
        <f>'Data ALL'!$V$55/'Data ALL'!$AC$55*100</f>
        <v>1.7621860422444759</v>
      </c>
      <c r="O440" s="2">
        <f t="shared" si="6"/>
        <v>100.00035286064123</v>
      </c>
      <c r="P440" s="2">
        <f>O441-O440</f>
        <v>-3.5286064122885819E-4</v>
      </c>
      <c r="Q440" s="2">
        <v>-3.5286064122885819E-4</v>
      </c>
    </row>
    <row r="441" spans="1:17" x14ac:dyDescent="0.2">
      <c r="A441" s="3">
        <v>2</v>
      </c>
      <c r="B441" s="3">
        <v>5</v>
      </c>
      <c r="C441" s="3">
        <v>2</v>
      </c>
      <c r="E441" s="103" t="str">
        <f>'Data ALL'!$AZ$55</f>
        <v>19e</v>
      </c>
      <c r="F441" s="103" t="str">
        <f>'Data ALL'!$C$55</f>
        <v>Contributing family workers</v>
      </c>
      <c r="G441" s="103" t="str">
        <f>'Data ALL'!$AW$55</f>
        <v>Lower-middle-income</v>
      </c>
      <c r="H441" s="103" t="s">
        <v>14</v>
      </c>
      <c r="I441" s="103" t="s">
        <v>54</v>
      </c>
      <c r="J441" s="103" t="str">
        <f>'Data ALL'!$B$55</f>
        <v xml:space="preserve"> Cambodia</v>
      </c>
      <c r="K441" s="103" t="s">
        <v>14</v>
      </c>
      <c r="L441" s="104">
        <f>'Data ALL'!$AI$55/'Data ALL'!$AR$55*100</f>
        <v>97.053495417417651</v>
      </c>
      <c r="M441" s="104">
        <f>'Data ALL'!$AJ$55/'Data ALL'!$AR$55*100</f>
        <v>0.76926026766882694</v>
      </c>
      <c r="N441" s="104">
        <f>'Data ALL'!$AK$55/'Data ALL'!$AR$55*100</f>
        <v>2.177244314913525</v>
      </c>
      <c r="O441" s="104">
        <f t="shared" si="6"/>
        <v>100</v>
      </c>
      <c r="P441" s="104">
        <f>O441-O440</f>
        <v>-3.5286064122885819E-4</v>
      </c>
      <c r="Q441" s="104">
        <v>-3.5286064122885819E-4</v>
      </c>
    </row>
    <row r="442" spans="1:17" x14ac:dyDescent="0.2">
      <c r="A442" s="3">
        <v>1</v>
      </c>
      <c r="B442" s="3">
        <v>5</v>
      </c>
      <c r="C442" s="3">
        <v>2</v>
      </c>
      <c r="E442" s="3" t="str">
        <f>'Data ALL'!$AZ$97</f>
        <v>19e</v>
      </c>
      <c r="F442" s="3" t="str">
        <f>'Data ALL'!$C$97</f>
        <v>Contributing family workers</v>
      </c>
      <c r="G442" s="3" t="str">
        <f>'Data ALL'!$AW$97</f>
        <v>Lower-middle-income</v>
      </c>
      <c r="H442" s="3" t="s">
        <v>13</v>
      </c>
      <c r="I442" s="3" t="s">
        <v>54</v>
      </c>
      <c r="J442" s="3" t="str">
        <f>'Data ALL'!$B$97</f>
        <v>Kiribati</v>
      </c>
      <c r="K442" s="3" t="s">
        <v>13</v>
      </c>
      <c r="L442" s="2">
        <f>'Data ALL'!$T$97/'Data ALL'!$AC$97*100</f>
        <v>14.77832512315271</v>
      </c>
      <c r="M442" s="2">
        <f>'Data ALL'!$U$97/'Data ALL'!$AC$97*100</f>
        <v>40.985221674876847</v>
      </c>
      <c r="N442" s="2">
        <f>'Data ALL'!$V$97/'Data ALL'!$AC$97*100</f>
        <v>44.236453201970441</v>
      </c>
      <c r="O442" s="2">
        <f t="shared" si="6"/>
        <v>100</v>
      </c>
      <c r="P442" s="2">
        <f>O443-O442</f>
        <v>-0.14471780028944181</v>
      </c>
      <c r="Q442" s="2">
        <v>-0.14471780028944181</v>
      </c>
    </row>
    <row r="443" spans="1:17" x14ac:dyDescent="0.2">
      <c r="A443" s="3">
        <v>2</v>
      </c>
      <c r="B443" s="3">
        <v>5</v>
      </c>
      <c r="C443" s="3">
        <v>2</v>
      </c>
      <c r="E443" s="103" t="str">
        <f>'Data ALL'!$AZ$97</f>
        <v>19e</v>
      </c>
      <c r="F443" s="103" t="str">
        <f>'Data ALL'!$C$97</f>
        <v>Contributing family workers</v>
      </c>
      <c r="G443" s="103" t="str">
        <f>'Data ALL'!$AW$97</f>
        <v>Lower-middle-income</v>
      </c>
      <c r="H443" s="103" t="s">
        <v>14</v>
      </c>
      <c r="I443" s="103" t="s">
        <v>54</v>
      </c>
      <c r="J443" s="103" t="str">
        <f>'Data ALL'!$B$97</f>
        <v>Kiribati</v>
      </c>
      <c r="K443" s="103" t="s">
        <v>14</v>
      </c>
      <c r="L443" s="104">
        <f>'Data ALL'!$AI$97/'Data ALL'!$AR$97*100</f>
        <v>22.286541244573083</v>
      </c>
      <c r="M443" s="104">
        <f>'Data ALL'!$AJ$97/'Data ALL'!$AR$97*100</f>
        <v>39.507959479015916</v>
      </c>
      <c r="N443" s="104">
        <f>'Data ALL'!$AK$97/'Data ALL'!$AR$97*100</f>
        <v>38.060781476121562</v>
      </c>
      <c r="O443" s="104">
        <f t="shared" si="6"/>
        <v>99.855282199710558</v>
      </c>
      <c r="P443" s="104">
        <f>O443-O442</f>
        <v>-0.14471780028944181</v>
      </c>
      <c r="Q443" s="104">
        <v>-0.14471780028944181</v>
      </c>
    </row>
    <row r="444" spans="1:17" x14ac:dyDescent="0.2">
      <c r="A444" s="3">
        <v>1</v>
      </c>
      <c r="B444" s="3">
        <v>5</v>
      </c>
      <c r="C444" s="3">
        <v>2</v>
      </c>
      <c r="E444" s="3" t="str">
        <f>'Data ALL'!$AZ$109</f>
        <v>19e</v>
      </c>
      <c r="F444" s="3" t="str">
        <f>'Data ALL'!$C$109</f>
        <v>Contributing family workers</v>
      </c>
      <c r="G444" s="3" t="str">
        <f>'Data ALL'!$AW$109</f>
        <v>Lower-middle-income</v>
      </c>
      <c r="H444" s="3" t="s">
        <v>13</v>
      </c>
      <c r="I444" s="3" t="s">
        <v>54</v>
      </c>
      <c r="J444" s="3" t="str">
        <f>'Data ALL'!$B$109</f>
        <v>Lao PDR</v>
      </c>
      <c r="K444" s="3" t="s">
        <v>13</v>
      </c>
      <c r="L444" s="2">
        <f>'Data ALL'!$T$109/'Data ALL'!$AC$109*100</f>
        <v>23.346906890450608</v>
      </c>
      <c r="M444" s="2">
        <f>'Data ALL'!$U$109/'Data ALL'!$AC$109*100</f>
        <v>3.5284447152030642</v>
      </c>
      <c r="N444" s="2">
        <f>'Data ALL'!$V$109/'Data ALL'!$AC$109*100</f>
        <v>73.124648394346323</v>
      </c>
      <c r="O444" s="2">
        <f t="shared" si="6"/>
        <v>100</v>
      </c>
      <c r="P444" s="2">
        <f>O445-O444</f>
        <v>0</v>
      </c>
      <c r="Q444" s="2">
        <v>0</v>
      </c>
    </row>
    <row r="445" spans="1:17" x14ac:dyDescent="0.2">
      <c r="A445" s="3">
        <v>2</v>
      </c>
      <c r="B445" s="3">
        <v>5</v>
      </c>
      <c r="C445" s="3">
        <v>2</v>
      </c>
      <c r="E445" s="103" t="str">
        <f>'Data ALL'!$AZ$109</f>
        <v>19e</v>
      </c>
      <c r="F445" s="103" t="str">
        <f>'Data ALL'!$C$109</f>
        <v>Contributing family workers</v>
      </c>
      <c r="G445" s="103" t="str">
        <f>'Data ALL'!$AW$109</f>
        <v>Lower-middle-income</v>
      </c>
      <c r="H445" s="103" t="s">
        <v>14</v>
      </c>
      <c r="I445" s="103" t="s">
        <v>54</v>
      </c>
      <c r="J445" s="103" t="str">
        <f>'Data ALL'!$B$109</f>
        <v>Lao PDR</v>
      </c>
      <c r="K445" s="103" t="s">
        <v>14</v>
      </c>
      <c r="L445" s="104">
        <f>'Data ALL'!$AI$109/'Data ALL'!$AR$109*100</f>
        <v>26.325415162958876</v>
      </c>
      <c r="M445" s="104">
        <f>'Data ALL'!$AJ$109/'Data ALL'!$AR$109*100</f>
        <v>5.1262183814170807</v>
      </c>
      <c r="N445" s="104">
        <f>'Data ALL'!$AK$109/'Data ALL'!$AR$109*100</f>
        <v>68.548366455624048</v>
      </c>
      <c r="O445" s="104">
        <f t="shared" si="6"/>
        <v>100</v>
      </c>
      <c r="P445" s="104">
        <f>O445-O444</f>
        <v>0</v>
      </c>
      <c r="Q445" s="104">
        <v>0</v>
      </c>
    </row>
    <row r="446" spans="1:17" x14ac:dyDescent="0.2">
      <c r="A446" s="3">
        <v>1</v>
      </c>
      <c r="B446" s="3">
        <v>5</v>
      </c>
      <c r="C446" s="3">
        <v>2</v>
      </c>
      <c r="E446" s="3" t="str">
        <f>'Data ALL'!$AZ$145</f>
        <v>19e</v>
      </c>
      <c r="F446" s="3" t="str">
        <f>'Data ALL'!$C$145</f>
        <v>Contributing family workers</v>
      </c>
      <c r="G446" s="3" t="str">
        <f>'Data ALL'!$AW$145</f>
        <v>Upper-middle-income</v>
      </c>
      <c r="H446" s="3" t="s">
        <v>13</v>
      </c>
      <c r="I446" s="3" t="s">
        <v>54</v>
      </c>
      <c r="J446" s="3" t="str">
        <f>'Data ALL'!$B$145</f>
        <v>Mongolia</v>
      </c>
      <c r="K446" s="3" t="s">
        <v>13</v>
      </c>
      <c r="L446" s="2">
        <f>'Data ALL'!$T$145/'Data ALL'!$AC$145*100</f>
        <v>7.7262693156732896</v>
      </c>
      <c r="M446" s="2">
        <f>'Data ALL'!$U$145/'Data ALL'!$AC$145*100</f>
        <v>92.273730684326722</v>
      </c>
      <c r="N446" s="2">
        <f>'Data ALL'!$V$145/'Data ALL'!$AC$145*100</f>
        <v>0</v>
      </c>
      <c r="O446" s="2">
        <f t="shared" si="6"/>
        <v>100.00000000000001</v>
      </c>
      <c r="P446" s="2">
        <f>O447-O446</f>
        <v>0</v>
      </c>
      <c r="Q446" s="2">
        <v>0</v>
      </c>
    </row>
    <row r="447" spans="1:17" x14ac:dyDescent="0.2">
      <c r="A447" s="3">
        <v>2</v>
      </c>
      <c r="B447" s="3">
        <v>5</v>
      </c>
      <c r="C447" s="3">
        <v>2</v>
      </c>
      <c r="E447" s="103" t="str">
        <f>'Data ALL'!$AZ$145</f>
        <v>19e</v>
      </c>
      <c r="F447" s="103" t="str">
        <f>'Data ALL'!$C$145</f>
        <v>Contributing family workers</v>
      </c>
      <c r="G447" s="103" t="str">
        <f>'Data ALL'!$AW$145</f>
        <v>Upper-middle-income</v>
      </c>
      <c r="H447" s="103" t="s">
        <v>14</v>
      </c>
      <c r="I447" s="103" t="s">
        <v>54</v>
      </c>
      <c r="J447" s="103" t="str">
        <f>'Data ALL'!$B$145</f>
        <v>Mongolia</v>
      </c>
      <c r="K447" s="103" t="s">
        <v>14</v>
      </c>
      <c r="L447" s="104">
        <f>'Data ALL'!$AI$145/'Data ALL'!$AR$145*100</f>
        <v>0</v>
      </c>
      <c r="M447" s="104">
        <f>'Data ALL'!$AJ$145/'Data ALL'!$AR$145*100</f>
        <v>100</v>
      </c>
      <c r="N447" s="104">
        <f>'Data ALL'!$AK$145/'Data ALL'!$AR$145*100</f>
        <v>0</v>
      </c>
      <c r="O447" s="104">
        <f t="shared" si="6"/>
        <v>100</v>
      </c>
      <c r="P447" s="104">
        <f>O447-O446</f>
        <v>0</v>
      </c>
      <c r="Q447" s="104">
        <v>0</v>
      </c>
    </row>
    <row r="448" spans="1:17" x14ac:dyDescent="0.2">
      <c r="A448" s="3">
        <v>1</v>
      </c>
      <c r="B448" s="3">
        <v>5</v>
      </c>
      <c r="C448" s="3">
        <v>2</v>
      </c>
      <c r="E448" s="3" t="str">
        <f>'Data ALL'!$AZ$157</f>
        <v>19e</v>
      </c>
      <c r="F448" s="3" t="str">
        <f>'Data ALL'!$C$157</f>
        <v>Contributing family workers</v>
      </c>
      <c r="G448" s="3" t="str">
        <f>'Data ALL'!$AW$157</f>
        <v>Lower-middle-income</v>
      </c>
      <c r="H448" s="3" t="s">
        <v>13</v>
      </c>
      <c r="I448" s="3" t="s">
        <v>54</v>
      </c>
      <c r="J448" s="3" t="str">
        <f>'Data ALL'!$B$157</f>
        <v>Myanmar</v>
      </c>
      <c r="K448" s="3" t="s">
        <v>13</v>
      </c>
      <c r="L448" s="2">
        <f>'Data ALL'!$T$157/'Data ALL'!$AC$157*100</f>
        <v>58.025562024130593</v>
      </c>
      <c r="M448" s="2">
        <f>'Data ALL'!$U$157/'Data ALL'!$AC$157*100</f>
        <v>39.079348177112884</v>
      </c>
      <c r="N448" s="2">
        <f>'Data ALL'!$V$157/'Data ALL'!$AC$157*100</f>
        <v>2.8950897987565205</v>
      </c>
      <c r="O448" s="2">
        <f t="shared" si="6"/>
        <v>100</v>
      </c>
      <c r="P448" s="2">
        <f>O449-O448</f>
        <v>0</v>
      </c>
      <c r="Q448" s="2">
        <v>0</v>
      </c>
    </row>
    <row r="449" spans="1:17" x14ac:dyDescent="0.2">
      <c r="A449" s="3">
        <v>2</v>
      </c>
      <c r="B449" s="3">
        <v>5</v>
      </c>
      <c r="C449" s="3">
        <v>2</v>
      </c>
      <c r="E449" s="103" t="str">
        <f>'Data ALL'!$AZ$157</f>
        <v>19e</v>
      </c>
      <c r="F449" s="103" t="str">
        <f>'Data ALL'!$C$157</f>
        <v>Contributing family workers</v>
      </c>
      <c r="G449" s="103" t="str">
        <f>'Data ALL'!$AW$157</f>
        <v>Lower-middle-income</v>
      </c>
      <c r="H449" s="103" t="s">
        <v>14</v>
      </c>
      <c r="I449" s="103" t="s">
        <v>54</v>
      </c>
      <c r="J449" s="103" t="str">
        <f>'Data ALL'!$B$157</f>
        <v>Myanmar</v>
      </c>
      <c r="K449" s="103" t="s">
        <v>14</v>
      </c>
      <c r="L449" s="104">
        <f>'Data ALL'!$AI$157/'Data ALL'!$AR$157*100</f>
        <v>55.301006094214856</v>
      </c>
      <c r="M449" s="104">
        <f>'Data ALL'!$AJ$157/'Data ALL'!$AR$157*100</f>
        <v>42.886977565493382</v>
      </c>
      <c r="N449" s="104">
        <f>'Data ALL'!$AK$157/'Data ALL'!$AR$157*100</f>
        <v>1.8120163402917708</v>
      </c>
      <c r="O449" s="104">
        <f t="shared" si="6"/>
        <v>100.00000000000001</v>
      </c>
      <c r="P449" s="104">
        <f>O449-O448</f>
        <v>0</v>
      </c>
      <c r="Q449" s="104">
        <v>0</v>
      </c>
    </row>
    <row r="450" spans="1:17" x14ac:dyDescent="0.2">
      <c r="A450" s="3">
        <v>1</v>
      </c>
      <c r="B450" s="3">
        <v>5</v>
      </c>
      <c r="C450" s="3">
        <v>2</v>
      </c>
      <c r="E450" s="3" t="str">
        <f>'Data ALL'!$AZ$169</f>
        <v>19e</v>
      </c>
      <c r="F450" s="3" t="str">
        <f>'Data ALL'!$C$169</f>
        <v>Contributing family workers</v>
      </c>
      <c r="G450" s="3" t="str">
        <f>'Data ALL'!$AW$169</f>
        <v>Lower-middle-income</v>
      </c>
      <c r="H450" s="3" t="s">
        <v>13</v>
      </c>
      <c r="I450" s="3" t="s">
        <v>54</v>
      </c>
      <c r="J450" s="3" t="str">
        <f>'Data ALL'!$B$169</f>
        <v>Nepal</v>
      </c>
      <c r="K450" s="3" t="s">
        <v>13</v>
      </c>
      <c r="L450" s="2">
        <f>'Data ALL'!$T$169/'Data ALL'!$AC$169*100</f>
        <v>57.668836214133165</v>
      </c>
      <c r="M450" s="2">
        <f>'Data ALL'!$U$169/'Data ALL'!$AC$169*100</f>
        <v>41.995775434267394</v>
      </c>
      <c r="N450" s="2">
        <f>'Data ALL'!$V$169/'Data ALL'!$AC$169*100</f>
        <v>0.3353883515994393</v>
      </c>
      <c r="O450" s="2">
        <f t="shared" si="6"/>
        <v>99.999999999999986</v>
      </c>
      <c r="P450" s="2">
        <f>O451-O450</f>
        <v>0</v>
      </c>
      <c r="Q450" s="2">
        <v>0</v>
      </c>
    </row>
    <row r="451" spans="1:17" x14ac:dyDescent="0.2">
      <c r="A451" s="3">
        <v>2</v>
      </c>
      <c r="B451" s="3">
        <v>5</v>
      </c>
      <c r="C451" s="3">
        <v>2</v>
      </c>
      <c r="E451" s="103" t="str">
        <f>'Data ALL'!$AZ$169</f>
        <v>19e</v>
      </c>
      <c r="F451" s="103" t="str">
        <f>'Data ALL'!$C$169</f>
        <v>Contributing family workers</v>
      </c>
      <c r="G451" s="103" t="str">
        <f>'Data ALL'!$AW$169</f>
        <v>Lower-middle-income</v>
      </c>
      <c r="H451" s="103" t="s">
        <v>14</v>
      </c>
      <c r="I451" s="103" t="s">
        <v>54</v>
      </c>
      <c r="J451" s="103" t="str">
        <f>'Data ALL'!$B$169</f>
        <v>Nepal</v>
      </c>
      <c r="K451" s="103" t="s">
        <v>14</v>
      </c>
      <c r="L451" s="104">
        <f>'Data ALL'!$AI$169/'Data ALL'!$AR$169*100</f>
        <v>63.808119388823869</v>
      </c>
      <c r="M451" s="104">
        <f>'Data ALL'!$AJ$169/'Data ALL'!$AR$169*100</f>
        <v>35.339103297796179</v>
      </c>
      <c r="N451" s="104">
        <f>'Data ALL'!$AK$169/'Data ALL'!$AR$169*100</f>
        <v>0.85277731337994456</v>
      </c>
      <c r="O451" s="104">
        <f t="shared" si="6"/>
        <v>99.999999999999986</v>
      </c>
      <c r="P451" s="104">
        <f>O451-O450</f>
        <v>0</v>
      </c>
      <c r="Q451" s="104">
        <v>0</v>
      </c>
    </row>
    <row r="452" spans="1:17" x14ac:dyDescent="0.2">
      <c r="A452" s="3">
        <v>1</v>
      </c>
      <c r="B452" s="3">
        <v>5</v>
      </c>
      <c r="C452" s="3">
        <v>2</v>
      </c>
      <c r="E452" s="3" t="str">
        <f>'Data ALL'!$AZ$211</f>
        <v>19e</v>
      </c>
      <c r="F452" s="3" t="str">
        <f>'Data ALL'!$C$211</f>
        <v>Contributing family workers</v>
      </c>
      <c r="G452" s="3" t="str">
        <f>'Data ALL'!$AW$211</f>
        <v>Lower-middle-income</v>
      </c>
      <c r="H452" s="3" t="s">
        <v>13</v>
      </c>
      <c r="I452" s="3" t="s">
        <v>54</v>
      </c>
      <c r="J452" s="3" t="str">
        <f>'Data ALL'!$B$211</f>
        <v>Timor Leste</v>
      </c>
      <c r="K452" s="3" t="s">
        <v>13</v>
      </c>
      <c r="L452" s="2">
        <f>'Data ALL'!$T$211/'Data ALL'!$AC$211*100</f>
        <v>55.51926483613817</v>
      </c>
      <c r="M452" s="2">
        <f>'Data ALL'!$U$211/'Data ALL'!$AC$211*100</f>
        <v>1.8600531443755535</v>
      </c>
      <c r="N452" s="2">
        <f>'Data ALL'!$V$211/'Data ALL'!$AC$211*100</f>
        <v>42.620682019486274</v>
      </c>
      <c r="O452" s="2">
        <f t="shared" ref="O452:O473" si="7">L452+M452+N452</f>
        <v>100</v>
      </c>
      <c r="P452" s="2">
        <f>O453-O452</f>
        <v>0</v>
      </c>
      <c r="Q452" s="2">
        <v>0</v>
      </c>
    </row>
    <row r="453" spans="1:17" x14ac:dyDescent="0.2">
      <c r="A453" s="3">
        <v>2</v>
      </c>
      <c r="B453" s="3">
        <v>5</v>
      </c>
      <c r="C453" s="3">
        <v>2</v>
      </c>
      <c r="E453" s="103" t="str">
        <f>'Data ALL'!$AZ$211</f>
        <v>19e</v>
      </c>
      <c r="F453" s="103" t="str">
        <f>'Data ALL'!$C$211</f>
        <v>Contributing family workers</v>
      </c>
      <c r="G453" s="103" t="str">
        <f>'Data ALL'!$AW$211</f>
        <v>Lower-middle-income</v>
      </c>
      <c r="H453" s="103" t="s">
        <v>14</v>
      </c>
      <c r="I453" s="103" t="s">
        <v>54</v>
      </c>
      <c r="J453" s="103" t="str">
        <f>'Data ALL'!$B$211</f>
        <v>Timor Leste</v>
      </c>
      <c r="K453" s="103" t="s">
        <v>14</v>
      </c>
      <c r="L453" s="104">
        <f>'Data ALL'!$AI$211/'Data ALL'!$AR$211*100</f>
        <v>55.335477681846399</v>
      </c>
      <c r="M453" s="104">
        <f>'Data ALL'!$AJ$211/'Data ALL'!$AR$211*100</f>
        <v>1.7436939224648722</v>
      </c>
      <c r="N453" s="104">
        <f>'Data ALL'!$AK$211/'Data ALL'!$AR$211*100</f>
        <v>42.92082839568873</v>
      </c>
      <c r="O453" s="104">
        <f t="shared" si="7"/>
        <v>100</v>
      </c>
      <c r="P453" s="104">
        <f>O453-O452</f>
        <v>0</v>
      </c>
      <c r="Q453" s="104">
        <v>0</v>
      </c>
    </row>
    <row r="454" spans="1:17" x14ac:dyDescent="0.2">
      <c r="A454" s="3">
        <v>1</v>
      </c>
      <c r="B454" s="3">
        <v>5</v>
      </c>
      <c r="C454" s="3">
        <v>2</v>
      </c>
      <c r="E454" s="3" t="str">
        <f>'Data ALL'!$AZ$259</f>
        <v>19e</v>
      </c>
      <c r="F454" s="3" t="str">
        <f>'Data ALL'!$C$259</f>
        <v>Contributing family workers</v>
      </c>
      <c r="G454" s="3" t="str">
        <f>'Data ALL'!$AW$259</f>
        <v>Lower-middle-income</v>
      </c>
      <c r="H454" s="3" t="s">
        <v>13</v>
      </c>
      <c r="I454" s="3" t="s">
        <v>54</v>
      </c>
      <c r="J454" s="3" t="str">
        <f>'Data ALL'!$B$259</f>
        <v>Vanuatu</v>
      </c>
      <c r="K454" s="3" t="s">
        <v>13</v>
      </c>
      <c r="L454" s="2">
        <f>'Data ALL'!$T$259/'Data ALL'!$AC$259*100</f>
        <v>69.835234474017753</v>
      </c>
      <c r="M454" s="2">
        <f>'Data ALL'!$U$259/'Data ALL'!$AC$259*100</f>
        <v>15.462610899873258</v>
      </c>
      <c r="N454" s="2">
        <f>'Data ALL'!$V$259/'Data ALL'!$AC$259*100</f>
        <v>14.702154626108999</v>
      </c>
      <c r="O454" s="2">
        <f t="shared" si="7"/>
        <v>100</v>
      </c>
      <c r="P454" s="2">
        <f>O455-O454</f>
        <v>0.14306151645207876</v>
      </c>
      <c r="Q454" s="2">
        <v>0.14306151645207876</v>
      </c>
    </row>
    <row r="455" spans="1:17" x14ac:dyDescent="0.2">
      <c r="A455" s="3">
        <v>2</v>
      </c>
      <c r="B455" s="3">
        <v>5</v>
      </c>
      <c r="C455" s="3">
        <v>2</v>
      </c>
      <c r="E455" s="103" t="str">
        <f>'Data ALL'!$AZ$259</f>
        <v>19e</v>
      </c>
      <c r="F455" s="103" t="str">
        <f>'Data ALL'!$C$259</f>
        <v>Contributing family workers</v>
      </c>
      <c r="G455" s="103" t="str">
        <f>'Data ALL'!$AW$259</f>
        <v>Lower-middle-income</v>
      </c>
      <c r="H455" s="103" t="s">
        <v>14</v>
      </c>
      <c r="I455" s="103" t="s">
        <v>54</v>
      </c>
      <c r="J455" s="103" t="str">
        <f>'Data ALL'!$B$259</f>
        <v>Vanuatu</v>
      </c>
      <c r="K455" s="103" t="s">
        <v>14</v>
      </c>
      <c r="L455" s="104">
        <f>'Data ALL'!$AI$259/'Data ALL'!$AR$259*100</f>
        <v>45.064377682403432</v>
      </c>
      <c r="M455" s="104">
        <f>'Data ALL'!$AJ$259/'Data ALL'!$AR$259*100</f>
        <v>16.452074391988557</v>
      </c>
      <c r="N455" s="104">
        <f>'Data ALL'!$AK$259/'Data ALL'!$AR$259*100</f>
        <v>38.626609442060087</v>
      </c>
      <c r="O455" s="104">
        <f t="shared" si="7"/>
        <v>100.14306151645208</v>
      </c>
      <c r="P455" s="104">
        <f>O455-O454</f>
        <v>0.14306151645207876</v>
      </c>
      <c r="Q455" s="104">
        <v>0.14306151645207876</v>
      </c>
    </row>
    <row r="456" spans="1:17" x14ac:dyDescent="0.2">
      <c r="A456" s="3">
        <v>1</v>
      </c>
      <c r="B456" s="3">
        <v>5</v>
      </c>
      <c r="C456" s="3">
        <v>2</v>
      </c>
      <c r="E456" s="3" t="str">
        <f>'Data ALL'!$AZ$247</f>
        <v>19e</v>
      </c>
      <c r="F456" s="3" t="str">
        <f>'Data ALL'!$C$247</f>
        <v>Contributing family workers</v>
      </c>
      <c r="G456" s="3" t="str">
        <f>'Data ALL'!$AW$247</f>
        <v>Lower-middle-income</v>
      </c>
      <c r="H456" s="3" t="s">
        <v>13</v>
      </c>
      <c r="I456" s="3" t="s">
        <v>54</v>
      </c>
      <c r="J456" s="3" t="str">
        <f>'Data ALL'!$B$247</f>
        <v>Viet Nam</v>
      </c>
      <c r="K456" s="3" t="s">
        <v>13</v>
      </c>
      <c r="L456" s="2">
        <f>'Data ALL'!$T$247/'Data ALL'!$AC$247*100</f>
        <v>85.801680160629274</v>
      </c>
      <c r="M456" s="2">
        <f>'Data ALL'!$U$247/'Data ALL'!$AC$247*100</f>
        <v>14.155789794132199</v>
      </c>
      <c r="N456" s="2">
        <f>'Data ALL'!$V$247/'Data ALL'!$AC$247*100</f>
        <v>4.2530045238537595E-2</v>
      </c>
      <c r="O456" s="2">
        <f t="shared" si="7"/>
        <v>100.00000000000001</v>
      </c>
      <c r="P456" s="2">
        <f>O457-O456</f>
        <v>0</v>
      </c>
      <c r="Q456" s="2">
        <v>5.400332013039133E-5</v>
      </c>
    </row>
    <row r="457" spans="1:17" x14ac:dyDescent="0.2">
      <c r="A457" s="3">
        <v>2</v>
      </c>
      <c r="B457" s="3">
        <v>5</v>
      </c>
      <c r="C457" s="3">
        <v>2</v>
      </c>
      <c r="E457" s="103" t="str">
        <f>'Data ALL'!$AZ$247</f>
        <v>19e</v>
      </c>
      <c r="F457" s="103" t="str">
        <f>'Data ALL'!$C$247</f>
        <v>Contributing family workers</v>
      </c>
      <c r="G457" s="103" t="str">
        <f>'Data ALL'!$AW$247</f>
        <v>Lower-middle-income</v>
      </c>
      <c r="H457" s="103" t="s">
        <v>14</v>
      </c>
      <c r="I457" s="103" t="s">
        <v>54</v>
      </c>
      <c r="J457" s="103" t="str">
        <f>'Data ALL'!$B$247</f>
        <v>Viet Nam</v>
      </c>
      <c r="K457" s="103" t="s">
        <v>14</v>
      </c>
      <c r="L457" s="104">
        <f>'Data ALL'!$AI$247/'Data ALL'!$AR$247*100</f>
        <v>86.845104194956122</v>
      </c>
      <c r="M457" s="104">
        <f>'Data ALL'!$AJ$247/'Data ALL'!$AR$247*100</f>
        <v>13.147811141296131</v>
      </c>
      <c r="N457" s="104">
        <f>'Data ALL'!$AK$247/'Data ALL'!$AR$247*100</f>
        <v>7.0846637477468034E-3</v>
      </c>
      <c r="O457" s="104">
        <f t="shared" si="7"/>
        <v>100</v>
      </c>
      <c r="P457" s="104">
        <f>O457-O456</f>
        <v>0</v>
      </c>
      <c r="Q457" s="104">
        <v>5.400332013039133E-5</v>
      </c>
    </row>
    <row r="458" spans="1:17" x14ac:dyDescent="0.2">
      <c r="A458" s="3">
        <v>1</v>
      </c>
      <c r="B458" s="3">
        <v>5</v>
      </c>
      <c r="C458" s="3">
        <v>2</v>
      </c>
      <c r="E458" s="3" t="str">
        <f>'Data ALL'!$AZ$271</f>
        <v>19e</v>
      </c>
      <c r="F458" s="3" t="str">
        <f>'Data ALL'!$C$271</f>
        <v>Contributing family workers</v>
      </c>
      <c r="G458" s="3" t="str">
        <f>'Data ALL'!$AW$271</f>
        <v>Upper-middle-income</v>
      </c>
      <c r="H458" s="3" t="s">
        <v>13</v>
      </c>
      <c r="I458" s="3" t="s">
        <v>54</v>
      </c>
      <c r="J458" s="3" t="str">
        <f>'Data ALL'!$B$271</f>
        <v>Wallis &amp; Futuma</v>
      </c>
      <c r="K458" s="3" t="s">
        <v>13</v>
      </c>
      <c r="L458" s="2">
        <f>'Data ALL'!$T$271/'Data ALL'!$AC$271*100</f>
        <v>33.333333333333329</v>
      </c>
      <c r="M458" s="2">
        <f>'Data ALL'!$U$271/'Data ALL'!$AC$271*100</f>
        <v>66.666666666666657</v>
      </c>
      <c r="N458" s="2">
        <f>'Data ALL'!$V$271/'Data ALL'!$AC$271*100</f>
        <v>0</v>
      </c>
      <c r="O458" s="2">
        <f t="shared" si="7"/>
        <v>99.999999999999986</v>
      </c>
      <c r="P458" s="2">
        <f>O459-O458</f>
        <v>0</v>
      </c>
      <c r="Q458" s="2">
        <v>0</v>
      </c>
    </row>
    <row r="459" spans="1:17" x14ac:dyDescent="0.2">
      <c r="A459" s="3">
        <v>2</v>
      </c>
      <c r="B459" s="3">
        <v>5</v>
      </c>
      <c r="C459" s="3">
        <v>2</v>
      </c>
      <c r="E459" s="103" t="str">
        <f>'Data ALL'!$AZ$271</f>
        <v>19e</v>
      </c>
      <c r="F459" s="103" t="str">
        <f>'Data ALL'!$C$271</f>
        <v>Contributing family workers</v>
      </c>
      <c r="G459" s="103" t="str">
        <f>'Data ALL'!$AW$271</f>
        <v>Upper-middle-income</v>
      </c>
      <c r="H459" s="103" t="s">
        <v>14</v>
      </c>
      <c r="I459" s="103" t="s">
        <v>54</v>
      </c>
      <c r="J459" s="103" t="str">
        <f>'Data ALL'!$B$271</f>
        <v>Wallis &amp; Futuma</v>
      </c>
      <c r="K459" s="103" t="s">
        <v>14</v>
      </c>
      <c r="L459" s="104">
        <f>'Data ALL'!$AI$271/'Data ALL'!$AR$271*100</f>
        <v>30.555555555555557</v>
      </c>
      <c r="M459" s="104">
        <f>'Data ALL'!$AJ$271/'Data ALL'!$AR$271*100</f>
        <v>69.444444444444443</v>
      </c>
      <c r="N459" s="104">
        <f>'Data ALL'!$AK$271/'Data ALL'!$AR$271*100</f>
        <v>0</v>
      </c>
      <c r="O459" s="104">
        <f t="shared" si="7"/>
        <v>100</v>
      </c>
      <c r="P459" s="104">
        <f>O459-O458</f>
        <v>0</v>
      </c>
      <c r="Q459" s="104">
        <v>0</v>
      </c>
    </row>
    <row r="460" spans="1:17" x14ac:dyDescent="0.2">
      <c r="A460" s="3">
        <v>1</v>
      </c>
      <c r="B460" s="3">
        <v>5</v>
      </c>
      <c r="C460" s="3">
        <v>3</v>
      </c>
      <c r="E460" s="3" t="str">
        <f>'Data ALL'!$AZ$67</f>
        <v>19e</v>
      </c>
      <c r="F460" s="3" t="str">
        <f>'Data ALL'!$C$67</f>
        <v>Contributing family workers</v>
      </c>
      <c r="G460" s="3" t="str">
        <f>'Data ALL'!$AW$67</f>
        <v>Upper-middle-income</v>
      </c>
      <c r="H460" s="3" t="s">
        <v>13</v>
      </c>
      <c r="I460" s="3" t="s">
        <v>54</v>
      </c>
      <c r="J460" s="3" t="str">
        <f>'Data ALL'!$B$67</f>
        <v>Cook Islands</v>
      </c>
      <c r="K460" s="3" t="s">
        <v>13</v>
      </c>
      <c r="L460" s="2">
        <f>'Data ALL'!$T$67/'Data ALL'!$AC$67*100</f>
        <v>75.595238095238088</v>
      </c>
      <c r="M460" s="2">
        <f>'Data ALL'!$U$67/'Data ALL'!$AC$67*100</f>
        <v>24.404761904761905</v>
      </c>
      <c r="N460" s="2">
        <f>'Data ALL'!$V$67/'Data ALL'!$AC$67*100</f>
        <v>0</v>
      </c>
      <c r="O460" s="2">
        <f t="shared" si="7"/>
        <v>100</v>
      </c>
      <c r="P460" s="2">
        <f>O461-O460</f>
        <v>0.39525691699606114</v>
      </c>
      <c r="Q460" s="2">
        <v>0.39525691699606114</v>
      </c>
    </row>
    <row r="461" spans="1:17" x14ac:dyDescent="0.2">
      <c r="A461" s="3">
        <v>2</v>
      </c>
      <c r="B461" s="3">
        <v>5</v>
      </c>
      <c r="C461" s="3">
        <v>3</v>
      </c>
      <c r="E461" s="103" t="str">
        <f>'Data ALL'!$AZ$67</f>
        <v>19e</v>
      </c>
      <c r="F461" s="103" t="str">
        <f>'Data ALL'!$C$67</f>
        <v>Contributing family workers</v>
      </c>
      <c r="G461" s="103" t="str">
        <f>'Data ALL'!$AW$67</f>
        <v>Upper-middle-income</v>
      </c>
      <c r="H461" s="103" t="s">
        <v>14</v>
      </c>
      <c r="I461" s="103" t="s">
        <v>54</v>
      </c>
      <c r="J461" s="103" t="str">
        <f>'Data ALL'!$B$67</f>
        <v>Cook Islands</v>
      </c>
      <c r="K461" s="103" t="s">
        <v>14</v>
      </c>
      <c r="L461" s="104">
        <f>'Data ALL'!$AI$67/'Data ALL'!$AR$67*100</f>
        <v>74.308300395256921</v>
      </c>
      <c r="M461" s="104">
        <f>'Data ALL'!$AJ$67/'Data ALL'!$AR$67*100</f>
        <v>20.948616600790515</v>
      </c>
      <c r="N461" s="104">
        <f>'Data ALL'!$AK$67/'Data ALL'!$AR$67*100</f>
        <v>5.1383399209486171</v>
      </c>
      <c r="O461" s="104">
        <f t="shared" si="7"/>
        <v>100.39525691699606</v>
      </c>
      <c r="P461" s="104">
        <f>O461-O460</f>
        <v>0.39525691699606114</v>
      </c>
      <c r="Q461" s="104">
        <v>0.39525691699606114</v>
      </c>
    </row>
    <row r="462" spans="1:17" x14ac:dyDescent="0.2">
      <c r="A462" s="3">
        <v>1</v>
      </c>
      <c r="B462" s="3">
        <v>5</v>
      </c>
      <c r="C462" s="3">
        <v>3</v>
      </c>
      <c r="E462" s="3" t="str">
        <f>'Data ALL'!$AZ$121</f>
        <v>19e</v>
      </c>
      <c r="F462" s="3" t="str">
        <f>'Data ALL'!$C$121</f>
        <v>Contributing family workers</v>
      </c>
      <c r="G462" s="3" t="str">
        <f>'Data ALL'!$AW$121</f>
        <v>Upper-middle-income</v>
      </c>
      <c r="H462" s="3" t="s">
        <v>13</v>
      </c>
      <c r="I462" s="3" t="s">
        <v>54</v>
      </c>
      <c r="J462" s="3" t="str">
        <f>'Data ALL'!$B$121</f>
        <v>Maldives</v>
      </c>
      <c r="K462" s="3" t="s">
        <v>13</v>
      </c>
      <c r="L462" s="2">
        <f>'Data ALL'!$T$121/'Data ALL'!$AC$121*100</f>
        <v>34.85564304461942</v>
      </c>
      <c r="M462" s="2">
        <f>'Data ALL'!$U$121/'Data ALL'!$AC$121*100</f>
        <v>65.144356955380573</v>
      </c>
      <c r="N462" s="2">
        <f>'Data ALL'!$V$121/'Data ALL'!$AC$121*100</f>
        <v>0</v>
      </c>
      <c r="O462" s="2">
        <f t="shared" si="7"/>
        <v>100</v>
      </c>
      <c r="P462" s="2">
        <f>O463-O462</f>
        <v>0</v>
      </c>
      <c r="Q462" s="2">
        <v>0</v>
      </c>
    </row>
    <row r="463" spans="1:17" x14ac:dyDescent="0.2">
      <c r="A463" s="3">
        <v>2</v>
      </c>
      <c r="B463" s="3">
        <v>5</v>
      </c>
      <c r="C463" s="3">
        <v>3</v>
      </c>
      <c r="E463" s="103" t="str">
        <f>'Data ALL'!$AZ$121</f>
        <v>19e</v>
      </c>
      <c r="F463" s="103" t="str">
        <f>'Data ALL'!$C$121</f>
        <v>Contributing family workers</v>
      </c>
      <c r="G463" s="103" t="str">
        <f>'Data ALL'!$AW$121</f>
        <v>Upper-middle-income</v>
      </c>
      <c r="H463" s="103" t="s">
        <v>14</v>
      </c>
      <c r="I463" s="103" t="s">
        <v>54</v>
      </c>
      <c r="J463" s="103" t="str">
        <f>'Data ALL'!$B$121</f>
        <v>Maldives</v>
      </c>
      <c r="K463" s="103" t="s">
        <v>14</v>
      </c>
      <c r="L463" s="104">
        <f>'Data ALL'!$AI$121/'Data ALL'!$AR$121*100</f>
        <v>62.730158730158728</v>
      </c>
      <c r="M463" s="104">
        <f>'Data ALL'!$AJ$121/'Data ALL'!$AR$121*100</f>
        <v>36.38095238095238</v>
      </c>
      <c r="N463" s="104">
        <f>'Data ALL'!$AK$121/'Data ALL'!$AR$121*100</f>
        <v>0.88888888888888884</v>
      </c>
      <c r="O463" s="104">
        <f t="shared" si="7"/>
        <v>100</v>
      </c>
      <c r="P463" s="104">
        <f>O463-O462</f>
        <v>0</v>
      </c>
      <c r="Q463" s="104">
        <v>0</v>
      </c>
    </row>
    <row r="464" spans="1:17" x14ac:dyDescent="0.2">
      <c r="A464" s="3">
        <v>1</v>
      </c>
      <c r="B464" s="3">
        <v>5</v>
      </c>
      <c r="C464" s="3">
        <v>3</v>
      </c>
      <c r="E464" s="3" t="str">
        <f>'Data ALL'!$AZ$133</f>
        <v>19e</v>
      </c>
      <c r="F464" s="3" t="str">
        <f>'Data ALL'!$C$133</f>
        <v>Contributing family workers</v>
      </c>
      <c r="G464" s="3" t="str">
        <f>'Data ALL'!$AW$133</f>
        <v>Upper-middle-income</v>
      </c>
      <c r="H464" s="3" t="s">
        <v>13</v>
      </c>
      <c r="I464" s="3" t="s">
        <v>54</v>
      </c>
      <c r="J464" s="3" t="str">
        <f>'Data ALL'!$B$133</f>
        <v>Marshall Islands</v>
      </c>
      <c r="K464" s="3" t="s">
        <v>13</v>
      </c>
      <c r="L464" s="2">
        <f>'Data ALL'!$T$133/'Data ALL'!$AC$133*100</f>
        <v>22.686567164179106</v>
      </c>
      <c r="M464" s="2">
        <f>'Data ALL'!$U$133/'Data ALL'!$AC$133*100</f>
        <v>24.17910447761194</v>
      </c>
      <c r="N464" s="2">
        <f>'Data ALL'!$V$133/'Data ALL'!$AC$133*100</f>
        <v>53.134328358208961</v>
      </c>
      <c r="O464" s="2">
        <f t="shared" si="7"/>
        <v>100</v>
      </c>
      <c r="P464" s="2">
        <f>O465-O464</f>
        <v>-1.1111111111111143</v>
      </c>
      <c r="Q464" s="2">
        <v>-1.1111111111111143</v>
      </c>
    </row>
    <row r="465" spans="1:17" x14ac:dyDescent="0.2">
      <c r="A465" s="3">
        <v>2</v>
      </c>
      <c r="B465" s="3">
        <v>5</v>
      </c>
      <c r="C465" s="3">
        <v>3</v>
      </c>
      <c r="E465" s="103" t="str">
        <f>'Data ALL'!$AZ$133</f>
        <v>19e</v>
      </c>
      <c r="F465" s="103" t="str">
        <f>'Data ALL'!$C$133</f>
        <v>Contributing family workers</v>
      </c>
      <c r="G465" s="103" t="str">
        <f>'Data ALL'!$AW$133</f>
        <v>Upper-middle-income</v>
      </c>
      <c r="H465" s="103" t="s">
        <v>14</v>
      </c>
      <c r="I465" s="103" t="s">
        <v>54</v>
      </c>
      <c r="J465" s="103" t="str">
        <f>'Data ALL'!$B$133</f>
        <v>Marshall Islands</v>
      </c>
      <c r="K465" s="103" t="s">
        <v>14</v>
      </c>
      <c r="L465" s="104">
        <f>'Data ALL'!$AI$133/'Data ALL'!$AR$133*100</f>
        <v>0</v>
      </c>
      <c r="M465" s="104">
        <f>'Data ALL'!$AJ$133/'Data ALL'!$AR$133*100</f>
        <v>23.333333333333332</v>
      </c>
      <c r="N465" s="104">
        <f>'Data ALL'!$AK$133/'Data ALL'!$AR$133*100</f>
        <v>75.555555555555557</v>
      </c>
      <c r="O465" s="104">
        <f t="shared" si="7"/>
        <v>98.888888888888886</v>
      </c>
      <c r="P465" s="104">
        <f>O465-O464</f>
        <v>-1.1111111111111143</v>
      </c>
      <c r="Q465" s="104">
        <v>-1.1111111111111143</v>
      </c>
    </row>
    <row r="466" spans="1:17" x14ac:dyDescent="0.2">
      <c r="A466" s="3">
        <v>1</v>
      </c>
      <c r="B466" s="3">
        <v>5</v>
      </c>
      <c r="C466" s="3">
        <v>3</v>
      </c>
      <c r="E466" s="3" t="str">
        <f>'Data ALL'!$AZ$223</f>
        <v>19e</v>
      </c>
      <c r="F466" s="3" t="str">
        <f>'Data ALL'!$C$223</f>
        <v>Contributing family workers</v>
      </c>
      <c r="G466" s="3" t="str">
        <f>'Data ALL'!$AW$223</f>
        <v>Upper-middle-income</v>
      </c>
      <c r="H466" s="3" t="s">
        <v>13</v>
      </c>
      <c r="I466" s="3" t="s">
        <v>54</v>
      </c>
      <c r="J466" s="3" t="str">
        <f>'Data ALL'!$B$223</f>
        <v>Tonga</v>
      </c>
      <c r="K466" s="3" t="s">
        <v>13</v>
      </c>
      <c r="L466" s="2">
        <f>'Data ALL'!$T$223/'Data ALL'!$AC$223*100</f>
        <v>63.210702341137129</v>
      </c>
      <c r="M466" s="2">
        <f>'Data ALL'!$U$223/'Data ALL'!$AC$223*100</f>
        <v>24.916387959866221</v>
      </c>
      <c r="N466" s="2">
        <f>'Data ALL'!$V$223/'Data ALL'!$AC$223*100</f>
        <v>11.705685618729097</v>
      </c>
      <c r="O466" s="2">
        <f t="shared" si="7"/>
        <v>99.832775919732441</v>
      </c>
      <c r="P466" s="2">
        <f>O467-O466</f>
        <v>0.16722408026755886</v>
      </c>
      <c r="Q466" s="2">
        <v>-3.4644151791852096E-2</v>
      </c>
    </row>
    <row r="467" spans="1:17" x14ac:dyDescent="0.2">
      <c r="A467" s="3">
        <v>2</v>
      </c>
      <c r="B467" s="3">
        <v>5</v>
      </c>
      <c r="C467" s="3">
        <v>3</v>
      </c>
      <c r="E467" s="103" t="str">
        <f>'Data ALL'!$AZ$223</f>
        <v>19e</v>
      </c>
      <c r="F467" s="103" t="str">
        <f>'Data ALL'!$C$223</f>
        <v>Contributing family workers</v>
      </c>
      <c r="G467" s="103" t="str">
        <f>'Data ALL'!$AW$223</f>
        <v>Upper-middle-income</v>
      </c>
      <c r="H467" s="103" t="s">
        <v>14</v>
      </c>
      <c r="I467" s="103" t="s">
        <v>54</v>
      </c>
      <c r="J467" s="103" t="str">
        <f>'Data ALL'!$B$223</f>
        <v>Tonga</v>
      </c>
      <c r="K467" s="103" t="s">
        <v>14</v>
      </c>
      <c r="L467" s="104">
        <f>'Data ALL'!$AI$223/'Data ALL'!$AR$223*100</f>
        <v>67.736757624398066</v>
      </c>
      <c r="M467" s="104">
        <f>'Data ALL'!$AJ$223/'Data ALL'!$AR$223*100</f>
        <v>8.8282504012841088</v>
      </c>
      <c r="N467" s="104">
        <f>'Data ALL'!$AK$223/'Data ALL'!$AR$223*100</f>
        <v>23.434991974317818</v>
      </c>
      <c r="O467" s="104">
        <f t="shared" si="7"/>
        <v>100</v>
      </c>
      <c r="P467" s="104">
        <f>O467-O466</f>
        <v>0.16722408026755886</v>
      </c>
      <c r="Q467" s="104">
        <v>-3.4644151791852096E-2</v>
      </c>
    </row>
    <row r="468" spans="1:17" x14ac:dyDescent="0.2">
      <c r="A468" s="3">
        <v>1</v>
      </c>
      <c r="B468" s="3">
        <v>5</v>
      </c>
      <c r="C468" s="3">
        <v>3</v>
      </c>
      <c r="E468" s="3" t="str">
        <f>'Data ALL'!$AZ$235</f>
        <v>19e</v>
      </c>
      <c r="F468" s="3" t="str">
        <f>'Data ALL'!$C$235</f>
        <v>Contributing family workers</v>
      </c>
      <c r="G468" s="3" t="str">
        <f>'Data ALL'!$AW$235</f>
        <v>Upper-middle-income</v>
      </c>
      <c r="H468" s="3" t="s">
        <v>13</v>
      </c>
      <c r="I468" s="3" t="s">
        <v>54</v>
      </c>
      <c r="J468" s="3" t="str">
        <f>'Data ALL'!$B$235</f>
        <v>Tuvalu</v>
      </c>
      <c r="K468" s="3" t="s">
        <v>13</v>
      </c>
      <c r="L468" s="2">
        <f>'Data ALL'!$T$235/'Data ALL'!$AC$235*100</f>
        <v>22.222222222222221</v>
      </c>
      <c r="M468" s="2">
        <f>'Data ALL'!$U$235/'Data ALL'!$AC$235*100</f>
        <v>72.222222222222214</v>
      </c>
      <c r="N468" s="2">
        <f>'Data ALL'!$V$235/'Data ALL'!$AC$235*100</f>
        <v>5.5555555555555554</v>
      </c>
      <c r="O468" s="2">
        <f t="shared" si="7"/>
        <v>99.999999999999986</v>
      </c>
      <c r="P468" s="2">
        <f>O469-O468</f>
        <v>0</v>
      </c>
      <c r="Q468" s="2">
        <v>0</v>
      </c>
    </row>
    <row r="469" spans="1:17" x14ac:dyDescent="0.2">
      <c r="A469" s="3">
        <v>2</v>
      </c>
      <c r="B469" s="3">
        <v>5</v>
      </c>
      <c r="C469" s="3">
        <v>3</v>
      </c>
      <c r="E469" s="103" t="str">
        <f>'Data ALL'!$AZ$235</f>
        <v>19e</v>
      </c>
      <c r="F469" s="103" t="str">
        <f>'Data ALL'!$C$235</f>
        <v>Contributing family workers</v>
      </c>
      <c r="G469" s="103" t="str">
        <f>'Data ALL'!$AW$235</f>
        <v>Upper-middle-income</v>
      </c>
      <c r="H469" s="103" t="s">
        <v>14</v>
      </c>
      <c r="I469" s="103" t="s">
        <v>54</v>
      </c>
      <c r="J469" s="103" t="str">
        <f>'Data ALL'!$B$235</f>
        <v>Tuvalu</v>
      </c>
      <c r="K469" s="103" t="s">
        <v>14</v>
      </c>
      <c r="L469" s="104">
        <f>'Data ALL'!$AI$235/'Data ALL'!$AR$235*100</f>
        <v>0</v>
      </c>
      <c r="M469" s="104">
        <f>'Data ALL'!$AJ$235/'Data ALL'!$AR$235*100</f>
        <v>100</v>
      </c>
      <c r="N469" s="104">
        <f>'Data ALL'!$AK$235/'Data ALL'!$AR$235*100</f>
        <v>0</v>
      </c>
      <c r="O469" s="104">
        <f t="shared" si="7"/>
        <v>100</v>
      </c>
      <c r="P469" s="104">
        <f>O469-O468</f>
        <v>0</v>
      </c>
      <c r="Q469" s="104">
        <v>0</v>
      </c>
    </row>
    <row r="470" spans="1:17" x14ac:dyDescent="0.2">
      <c r="A470" s="3">
        <v>1</v>
      </c>
      <c r="B470" s="3">
        <v>5</v>
      </c>
      <c r="C470" s="3">
        <v>4</v>
      </c>
      <c r="E470" s="3" t="str">
        <f>'Data ALL'!$AZ$43</f>
        <v>19e</v>
      </c>
      <c r="F470" s="3" t="str">
        <f>'Data ALL'!$C$43</f>
        <v>Contributing family workers</v>
      </c>
      <c r="G470" s="3" t="str">
        <f>'Data ALL'!$AW$43</f>
        <v>High-income</v>
      </c>
      <c r="H470" s="3" t="s">
        <v>13</v>
      </c>
      <c r="I470" s="3" t="s">
        <v>54</v>
      </c>
      <c r="J470" s="3" t="str">
        <f>'Data ALL'!$B$43</f>
        <v xml:space="preserve"> Brunei Darussalam</v>
      </c>
      <c r="K470" s="3" t="s">
        <v>13</v>
      </c>
      <c r="L470" s="2">
        <f>'Data ALL'!$T$43/'Data ALL'!$AC$43*100</f>
        <v>12.32</v>
      </c>
      <c r="M470" s="2">
        <f>'Data ALL'!$U$43/'Data ALL'!$AC$43*100</f>
        <v>87.68</v>
      </c>
      <c r="N470" s="2">
        <f>'Data ALL'!$V$43/'Data ALL'!$AC$43*100</f>
        <v>0</v>
      </c>
      <c r="O470" s="2">
        <f t="shared" si="7"/>
        <v>100</v>
      </c>
      <c r="P470" s="2">
        <f>O471-O470</f>
        <v>0</v>
      </c>
      <c r="Q470" s="2">
        <v>0</v>
      </c>
    </row>
    <row r="471" spans="1:17" x14ac:dyDescent="0.2">
      <c r="A471" s="3">
        <v>2</v>
      </c>
      <c r="B471" s="3">
        <v>5</v>
      </c>
      <c r="C471" s="3">
        <v>4</v>
      </c>
      <c r="E471" s="103" t="str">
        <f>'Data ALL'!$AZ$43</f>
        <v>19e</v>
      </c>
      <c r="F471" s="103" t="str">
        <f>'Data ALL'!$C$43</f>
        <v>Contributing family workers</v>
      </c>
      <c r="G471" s="103" t="str">
        <f>'Data ALL'!$AW$43</f>
        <v>High-income</v>
      </c>
      <c r="H471" s="103" t="s">
        <v>14</v>
      </c>
      <c r="I471" s="103" t="s">
        <v>54</v>
      </c>
      <c r="J471" s="103" t="str">
        <f>'Data ALL'!$B$43</f>
        <v xml:space="preserve"> Brunei Darussalam</v>
      </c>
      <c r="K471" s="103" t="s">
        <v>14</v>
      </c>
      <c r="L471" s="104">
        <f>'Data ALL'!$AI$43/'Data ALL'!$AR$43*100</f>
        <v>44.796954314720807</v>
      </c>
      <c r="M471" s="104">
        <f>'Data ALL'!$AJ$43/'Data ALL'!$AR$43*100</f>
        <v>55.203045685279186</v>
      </c>
      <c r="N471" s="104">
        <f>'Data ALL'!$AK$43/'Data ALL'!$AR$43*100</f>
        <v>0</v>
      </c>
      <c r="O471" s="104">
        <f t="shared" si="7"/>
        <v>100</v>
      </c>
      <c r="P471" s="104">
        <f>O471-O470</f>
        <v>0</v>
      </c>
      <c r="Q471" s="104">
        <v>0</v>
      </c>
    </row>
    <row r="472" spans="1:17" x14ac:dyDescent="0.2">
      <c r="A472" s="3">
        <v>1</v>
      </c>
      <c r="B472" s="3">
        <v>5</v>
      </c>
      <c r="C472" s="3">
        <v>4</v>
      </c>
      <c r="E472" s="3" t="str">
        <f>'Data ALL'!$AZ$181</f>
        <v>19e</v>
      </c>
      <c r="F472" s="3" t="str">
        <f>'Data ALL'!$C$181</f>
        <v>Contributing family workers</v>
      </c>
      <c r="G472" s="3" t="str">
        <f>'Data ALL'!$AW$181</f>
        <v>High-income</v>
      </c>
      <c r="H472" s="3" t="s">
        <v>13</v>
      </c>
      <c r="I472" s="3" t="s">
        <v>54</v>
      </c>
      <c r="J472" s="3" t="str">
        <f>'Data ALL'!$B$181</f>
        <v>Nauru</v>
      </c>
      <c r="K472" s="3" t="s">
        <v>13</v>
      </c>
      <c r="L472" s="2">
        <f>'Data ALL'!$T$181/'Data ALL'!$AC$181*100</f>
        <v>75.757575757575751</v>
      </c>
      <c r="M472" s="2">
        <f>'Data ALL'!$U$181/'Data ALL'!$AC$181*100</f>
        <v>24.242424242424242</v>
      </c>
      <c r="N472" s="2">
        <f>'Data ALL'!$V$181/'Data ALL'!$AC$181*100</f>
        <v>0</v>
      </c>
      <c r="O472" s="2">
        <f t="shared" si="7"/>
        <v>100</v>
      </c>
      <c r="P472" s="2">
        <f>O473-O472</f>
        <v>0</v>
      </c>
      <c r="Q472" s="2">
        <v>0</v>
      </c>
    </row>
    <row r="473" spans="1:17" x14ac:dyDescent="0.2">
      <c r="A473" s="3">
        <v>2</v>
      </c>
      <c r="B473" s="3">
        <v>5</v>
      </c>
      <c r="C473" s="3">
        <v>4</v>
      </c>
      <c r="E473" s="103" t="str">
        <f>'Data ALL'!$AZ$181</f>
        <v>19e</v>
      </c>
      <c r="F473" s="103" t="str">
        <f>'Data ALL'!$C$181</f>
        <v>Contributing family workers</v>
      </c>
      <c r="G473" s="103" t="str">
        <f>'Data ALL'!$AW$181</f>
        <v>High-income</v>
      </c>
      <c r="H473" s="103" t="s">
        <v>14</v>
      </c>
      <c r="I473" s="103" t="s">
        <v>54</v>
      </c>
      <c r="J473" s="103" t="str">
        <f>'Data ALL'!$B$181</f>
        <v>Nauru</v>
      </c>
      <c r="K473" s="103" t="s">
        <v>14</v>
      </c>
      <c r="L473" s="104">
        <f>'Data ALL'!$AI$181/'Data ALL'!$AR$181*100</f>
        <v>81.081081081081081</v>
      </c>
      <c r="M473" s="104">
        <f>'Data ALL'!$AJ$181/'Data ALL'!$AR$181*100</f>
        <v>18.918918918918919</v>
      </c>
      <c r="N473" s="104">
        <f>'Data ALL'!$AK$181/'Data ALL'!$AR$181*100</f>
        <v>0</v>
      </c>
      <c r="O473" s="104">
        <f t="shared" si="7"/>
        <v>100</v>
      </c>
      <c r="P473" s="104">
        <f>O473-O472</f>
        <v>0</v>
      </c>
      <c r="Q473" s="104">
        <v>0</v>
      </c>
    </row>
    <row r="474" spans="1:17" x14ac:dyDescent="0.2">
      <c r="L474" s="2"/>
      <c r="M474" s="2"/>
      <c r="N474" s="2"/>
      <c r="O474" s="2"/>
      <c r="P474" s="2"/>
    </row>
    <row r="475" spans="1:17" x14ac:dyDescent="0.2">
      <c r="L475" s="2"/>
      <c r="M475" s="2"/>
      <c r="N475" s="2"/>
      <c r="O475" s="2"/>
      <c r="P475" s="104"/>
    </row>
    <row r="476" spans="1:17" x14ac:dyDescent="0.2">
      <c r="L476" s="2"/>
      <c r="M476" s="2"/>
      <c r="N476" s="2"/>
      <c r="O476" s="2"/>
      <c r="P476" s="2"/>
    </row>
    <row r="477" spans="1:17" x14ac:dyDescent="0.2">
      <c r="L477" s="2"/>
      <c r="M477" s="2"/>
      <c r="N477" s="2"/>
      <c r="O477" s="2"/>
      <c r="P477" s="104"/>
    </row>
    <row r="478" spans="1:17" x14ac:dyDescent="0.2">
      <c r="L478" s="2"/>
      <c r="M478" s="2"/>
      <c r="N478" s="2"/>
      <c r="O478" s="2"/>
      <c r="P478" s="2"/>
    </row>
    <row r="479" spans="1:17" x14ac:dyDescent="0.2">
      <c r="L479" s="2"/>
      <c r="M479" s="2"/>
      <c r="N479" s="2"/>
      <c r="O479" s="2"/>
      <c r="P479" s="104"/>
    </row>
    <row r="480" spans="1:17" x14ac:dyDescent="0.2">
      <c r="L480" s="2"/>
      <c r="M480" s="2"/>
      <c r="N480" s="2"/>
      <c r="O480" s="2"/>
      <c r="P480" s="2"/>
    </row>
    <row r="481" spans="12:16" x14ac:dyDescent="0.2">
      <c r="L481" s="2"/>
      <c r="M481" s="2"/>
      <c r="N481" s="2"/>
      <c r="O481" s="2"/>
      <c r="P481" s="104"/>
    </row>
    <row r="482" spans="12:16" x14ac:dyDescent="0.2">
      <c r="L482" s="2"/>
      <c r="M482" s="2"/>
      <c r="N482" s="2"/>
      <c r="O482" s="2"/>
      <c r="P482" s="2"/>
    </row>
    <row r="483" spans="12:16" x14ac:dyDescent="0.2">
      <c r="L483" s="2"/>
      <c r="M483" s="2"/>
      <c r="N483" s="2"/>
      <c r="O483" s="2"/>
      <c r="P483" s="104"/>
    </row>
    <row r="484" spans="12:16" x14ac:dyDescent="0.2">
      <c r="L484" s="2"/>
      <c r="M484" s="2"/>
      <c r="N484" s="2"/>
      <c r="O484" s="2"/>
      <c r="P484" s="2"/>
    </row>
    <row r="485" spans="12:16" x14ac:dyDescent="0.2">
      <c r="L485" s="2"/>
      <c r="M485" s="2"/>
      <c r="N485" s="2"/>
      <c r="O485" s="2"/>
      <c r="P485" s="2"/>
    </row>
    <row r="486" spans="12:16" x14ac:dyDescent="0.2">
      <c r="L486" s="2"/>
      <c r="M486" s="2"/>
      <c r="N486" s="2"/>
      <c r="O486" s="2"/>
      <c r="P486" s="2"/>
    </row>
    <row r="487" spans="12:16" x14ac:dyDescent="0.2">
      <c r="L487" s="2"/>
      <c r="M487" s="2"/>
      <c r="N487" s="2"/>
      <c r="O487" s="2"/>
      <c r="P487" s="2"/>
    </row>
    <row r="488" spans="12:16" x14ac:dyDescent="0.2">
      <c r="L488" s="2"/>
      <c r="M488" s="2"/>
      <c r="N488" s="2"/>
      <c r="O488" s="2"/>
      <c r="P488" s="2"/>
    </row>
    <row r="489" spans="12:16" x14ac:dyDescent="0.2">
      <c r="L489" s="2"/>
      <c r="M489" s="2"/>
      <c r="N489" s="2"/>
      <c r="O489" s="2"/>
      <c r="P489" s="2"/>
    </row>
    <row r="490" spans="12:16" x14ac:dyDescent="0.2">
      <c r="L490" s="2"/>
      <c r="M490" s="2"/>
      <c r="N490" s="2"/>
      <c r="O490" s="2"/>
      <c r="P490" s="2"/>
    </row>
    <row r="491" spans="12:16" x14ac:dyDescent="0.2">
      <c r="L491" s="2"/>
      <c r="M491" s="2"/>
      <c r="N491" s="2"/>
      <c r="O491" s="2"/>
      <c r="P491" s="2"/>
    </row>
    <row r="492" spans="12:16" x14ac:dyDescent="0.2">
      <c r="L492" s="2"/>
      <c r="M492" s="2"/>
      <c r="N492" s="2"/>
      <c r="O492" s="2"/>
      <c r="P492" s="2"/>
    </row>
    <row r="493" spans="12:16" x14ac:dyDescent="0.2">
      <c r="L493" s="2"/>
      <c r="M493" s="2"/>
      <c r="N493" s="2"/>
      <c r="O493" s="2"/>
      <c r="P493" s="2"/>
    </row>
    <row r="494" spans="12:16" x14ac:dyDescent="0.2">
      <c r="L494" s="2"/>
      <c r="M494" s="2"/>
      <c r="N494" s="2"/>
      <c r="O494" s="2"/>
      <c r="P494" s="2"/>
    </row>
    <row r="495" spans="12:16" x14ac:dyDescent="0.2">
      <c r="L495" s="2"/>
      <c r="M495" s="2"/>
      <c r="N495" s="2"/>
      <c r="O495" s="2"/>
      <c r="P495" s="2"/>
    </row>
    <row r="496" spans="12:16" x14ac:dyDescent="0.2">
      <c r="L496" s="2"/>
      <c r="M496" s="2"/>
      <c r="N496" s="2"/>
      <c r="O496" s="2"/>
      <c r="P496" s="2"/>
    </row>
    <row r="497" spans="12:16" x14ac:dyDescent="0.2">
      <c r="L497" s="2"/>
      <c r="M497" s="2"/>
      <c r="N497" s="2"/>
      <c r="O497" s="2"/>
      <c r="P497" s="2"/>
    </row>
    <row r="498" spans="12:16" x14ac:dyDescent="0.2">
      <c r="L498" s="2"/>
      <c r="M498" s="2"/>
      <c r="N498" s="2"/>
      <c r="O498" s="2"/>
      <c r="P498" s="2"/>
    </row>
    <row r="499" spans="12:16" x14ac:dyDescent="0.2">
      <c r="L499" s="2"/>
      <c r="M499" s="2"/>
      <c r="N499" s="2"/>
      <c r="O499" s="2"/>
      <c r="P499" s="2"/>
    </row>
    <row r="500" spans="12:16" x14ac:dyDescent="0.2">
      <c r="L500" s="2"/>
      <c r="M500" s="2"/>
      <c r="N500" s="2"/>
      <c r="O500" s="2"/>
      <c r="P500" s="2"/>
    </row>
    <row r="501" spans="12:16" x14ac:dyDescent="0.2">
      <c r="L501" s="2"/>
      <c r="M501" s="2"/>
      <c r="N501" s="2"/>
      <c r="O501" s="2"/>
      <c r="P501" s="2"/>
    </row>
    <row r="502" spans="12:16" x14ac:dyDescent="0.2">
      <c r="L502" s="2"/>
      <c r="M502" s="2"/>
      <c r="N502" s="2"/>
      <c r="O502" s="2"/>
      <c r="P502" s="2"/>
    </row>
    <row r="503" spans="12:16" x14ac:dyDescent="0.2">
      <c r="L503" s="2"/>
      <c r="M503" s="2"/>
      <c r="N503" s="2"/>
      <c r="O503" s="2"/>
      <c r="P503" s="2"/>
    </row>
    <row r="504" spans="12:16" x14ac:dyDescent="0.2">
      <c r="L504" s="2"/>
      <c r="M504" s="2"/>
      <c r="N504" s="2"/>
      <c r="O504" s="2"/>
      <c r="P504" s="2"/>
    </row>
    <row r="505" spans="12:16" x14ac:dyDescent="0.2">
      <c r="L505" s="2"/>
      <c r="M505" s="2"/>
      <c r="N505" s="2"/>
      <c r="O505" s="2"/>
      <c r="P505" s="2"/>
    </row>
    <row r="506" spans="12:16" x14ac:dyDescent="0.2">
      <c r="L506" s="2"/>
      <c r="M506" s="2"/>
      <c r="N506" s="2"/>
      <c r="O506" s="2"/>
      <c r="P506" s="2"/>
    </row>
    <row r="507" spans="12:16" x14ac:dyDescent="0.2">
      <c r="L507" s="2"/>
      <c r="M507" s="2"/>
      <c r="N507" s="2"/>
      <c r="O507" s="2"/>
      <c r="P507" s="2"/>
    </row>
    <row r="508" spans="12:16" x14ac:dyDescent="0.2">
      <c r="L508" s="2"/>
      <c r="M508" s="2"/>
      <c r="N508" s="2"/>
      <c r="O508" s="2"/>
      <c r="P508" s="2"/>
    </row>
    <row r="509" spans="12:16" x14ac:dyDescent="0.2">
      <c r="L509" s="2"/>
      <c r="M509" s="2"/>
      <c r="N509" s="2"/>
      <c r="O509" s="2"/>
      <c r="P509" s="2"/>
    </row>
    <row r="510" spans="12:16" x14ac:dyDescent="0.2">
      <c r="L510" s="2"/>
      <c r="M510" s="2"/>
      <c r="N510" s="2"/>
      <c r="O510" s="2"/>
      <c r="P510" s="2"/>
    </row>
    <row r="511" spans="12:16" x14ac:dyDescent="0.2">
      <c r="L511" s="2"/>
      <c r="M511" s="2"/>
      <c r="N511" s="2"/>
      <c r="O511" s="2"/>
      <c r="P511" s="2"/>
    </row>
    <row r="512" spans="12:16" x14ac:dyDescent="0.2">
      <c r="L512" s="2"/>
      <c r="M512" s="2"/>
      <c r="N512" s="2"/>
      <c r="O512" s="2"/>
      <c r="P512" s="2"/>
    </row>
    <row r="513" spans="5:16" x14ac:dyDescent="0.2">
      <c r="L513" s="2"/>
      <c r="M513" s="2"/>
      <c r="N513" s="2"/>
      <c r="O513" s="2"/>
      <c r="P513" s="2"/>
    </row>
    <row r="514" spans="5:16" x14ac:dyDescent="0.2">
      <c r="L514" s="2"/>
      <c r="M514" s="2"/>
      <c r="N514" s="2"/>
      <c r="O514" s="2"/>
      <c r="P514" s="2"/>
    </row>
    <row r="515" spans="5:16" x14ac:dyDescent="0.2">
      <c r="L515" s="2"/>
      <c r="M515" s="2"/>
      <c r="N515" s="2"/>
      <c r="O515" s="2"/>
      <c r="P515" s="2"/>
    </row>
    <row r="516" spans="5:16" x14ac:dyDescent="0.2">
      <c r="L516" s="2"/>
      <c r="M516" s="2"/>
      <c r="N516" s="2"/>
      <c r="O516" s="2"/>
      <c r="P516" s="2"/>
    </row>
    <row r="517" spans="5:16" x14ac:dyDescent="0.2">
      <c r="L517" s="2"/>
      <c r="M517" s="2"/>
      <c r="N517" s="2"/>
      <c r="O517" s="2"/>
      <c r="P517" s="2"/>
    </row>
    <row r="518" spans="5:16" x14ac:dyDescent="0.2">
      <c r="L518" s="2"/>
      <c r="M518" s="2"/>
      <c r="N518" s="2"/>
      <c r="O518" s="2"/>
      <c r="P518" s="2"/>
    </row>
    <row r="519" spans="5:16" x14ac:dyDescent="0.2">
      <c r="L519" s="2"/>
      <c r="M519" s="2"/>
      <c r="N519" s="2"/>
      <c r="O519" s="2"/>
      <c r="P519" s="2"/>
    </row>
    <row r="520" spans="5:16" x14ac:dyDescent="0.2">
      <c r="L520" s="2"/>
      <c r="M520" s="2"/>
      <c r="N520" s="2"/>
      <c r="O520" s="2"/>
      <c r="P520" s="2"/>
    </row>
    <row r="521" spans="5:16" x14ac:dyDescent="0.2">
      <c r="E521" s="103"/>
      <c r="F521" s="103"/>
      <c r="G521" s="103"/>
      <c r="H521" s="103"/>
      <c r="I521" s="103"/>
      <c r="J521" s="103"/>
      <c r="K521" s="103"/>
      <c r="L521" s="104"/>
      <c r="M521" s="104"/>
      <c r="N521" s="104"/>
      <c r="O521" s="104"/>
      <c r="P521" s="104"/>
    </row>
    <row r="522" spans="5:16" x14ac:dyDescent="0.2">
      <c r="E522" s="103"/>
      <c r="F522" s="103"/>
      <c r="G522" s="103"/>
      <c r="H522" s="103"/>
      <c r="I522" s="103"/>
      <c r="J522" s="103"/>
      <c r="K522" s="103"/>
      <c r="L522" s="104"/>
      <c r="M522" s="104"/>
      <c r="N522" s="104"/>
      <c r="O522" s="104"/>
      <c r="P522" s="104"/>
    </row>
    <row r="523" spans="5:16" x14ac:dyDescent="0.2">
      <c r="E523" s="103"/>
      <c r="F523" s="103"/>
      <c r="G523" s="103"/>
      <c r="H523" s="103"/>
      <c r="I523" s="103"/>
      <c r="J523" s="103"/>
      <c r="K523" s="103"/>
      <c r="L523" s="104"/>
      <c r="M523" s="104"/>
      <c r="N523" s="104"/>
      <c r="O523" s="104"/>
      <c r="P523" s="104"/>
    </row>
    <row r="524" spans="5:16" x14ac:dyDescent="0.2">
      <c r="E524" s="103"/>
      <c r="F524" s="103"/>
      <c r="G524" s="103"/>
      <c r="H524" s="103"/>
      <c r="I524" s="103"/>
      <c r="J524" s="103"/>
      <c r="K524" s="103"/>
      <c r="L524" s="104"/>
      <c r="M524" s="104"/>
      <c r="N524" s="104"/>
      <c r="O524" s="104"/>
      <c r="P524" s="104"/>
    </row>
    <row r="525" spans="5:16" x14ac:dyDescent="0.2">
      <c r="E525" s="103"/>
      <c r="F525" s="103"/>
      <c r="G525" s="103"/>
      <c r="H525" s="103"/>
      <c r="I525" s="103"/>
      <c r="J525" s="103"/>
      <c r="K525" s="103"/>
      <c r="L525" s="104"/>
      <c r="M525" s="104"/>
      <c r="N525" s="104"/>
      <c r="O525" s="104"/>
      <c r="P525" s="104"/>
    </row>
    <row r="526" spans="5:16" x14ac:dyDescent="0.2">
      <c r="E526" s="103"/>
      <c r="F526" s="103"/>
      <c r="G526" s="103"/>
      <c r="H526" s="103"/>
      <c r="I526" s="103"/>
      <c r="J526" s="103"/>
      <c r="K526" s="103"/>
      <c r="L526" s="104"/>
      <c r="M526" s="104"/>
      <c r="N526" s="104"/>
      <c r="O526" s="104"/>
      <c r="P526" s="104"/>
    </row>
    <row r="527" spans="5:16" x14ac:dyDescent="0.2">
      <c r="E527" s="103"/>
      <c r="F527" s="103"/>
      <c r="G527" s="103"/>
      <c r="H527" s="103"/>
      <c r="I527" s="103"/>
      <c r="J527" s="103"/>
      <c r="K527" s="103"/>
      <c r="L527" s="104"/>
      <c r="M527" s="104"/>
      <c r="N527" s="104"/>
      <c r="O527" s="104"/>
      <c r="P527" s="104"/>
    </row>
    <row r="528" spans="5:16" x14ac:dyDescent="0.2">
      <c r="E528" s="103"/>
      <c r="F528" s="103"/>
      <c r="G528" s="103"/>
      <c r="H528" s="103"/>
      <c r="I528" s="103"/>
      <c r="J528" s="103"/>
      <c r="K528" s="103"/>
      <c r="L528" s="104"/>
      <c r="M528" s="104"/>
      <c r="N528" s="104"/>
      <c r="O528" s="104"/>
      <c r="P528" s="104"/>
    </row>
    <row r="529" spans="5:16" x14ac:dyDescent="0.2">
      <c r="E529" s="103"/>
      <c r="F529" s="103"/>
      <c r="G529" s="103"/>
      <c r="H529" s="103"/>
      <c r="I529" s="103"/>
      <c r="J529" s="103"/>
      <c r="K529" s="103"/>
      <c r="L529" s="104"/>
      <c r="M529" s="104"/>
      <c r="N529" s="104"/>
      <c r="O529" s="104"/>
      <c r="P529" s="104"/>
    </row>
    <row r="530" spans="5:16" x14ac:dyDescent="0.2">
      <c r="E530" s="103"/>
      <c r="F530" s="103"/>
      <c r="G530" s="103"/>
      <c r="H530" s="103"/>
      <c r="I530" s="103"/>
      <c r="J530" s="103"/>
      <c r="K530" s="103"/>
      <c r="L530" s="104"/>
      <c r="M530" s="104"/>
      <c r="N530" s="104"/>
      <c r="O530" s="104"/>
      <c r="P530" s="104"/>
    </row>
    <row r="531" spans="5:16" x14ac:dyDescent="0.2">
      <c r="E531" s="103"/>
      <c r="F531" s="103"/>
      <c r="G531" s="103"/>
      <c r="H531" s="103"/>
      <c r="I531" s="103"/>
      <c r="J531" s="103"/>
      <c r="K531" s="103"/>
      <c r="L531" s="104"/>
      <c r="M531" s="104"/>
      <c r="N531" s="104"/>
      <c r="O531" s="104"/>
      <c r="P531" s="104"/>
    </row>
    <row r="532" spans="5:16" x14ac:dyDescent="0.2">
      <c r="E532" s="103"/>
      <c r="F532" s="103"/>
      <c r="G532" s="103"/>
      <c r="H532" s="103"/>
      <c r="I532" s="103"/>
      <c r="J532" s="103"/>
      <c r="K532" s="103"/>
      <c r="L532" s="104"/>
      <c r="M532" s="104"/>
      <c r="N532" s="104"/>
      <c r="O532" s="104"/>
      <c r="P532" s="104"/>
    </row>
    <row r="533" spans="5:16" x14ac:dyDescent="0.2">
      <c r="E533" s="103"/>
      <c r="F533" s="103"/>
      <c r="G533" s="103"/>
      <c r="H533" s="103"/>
      <c r="I533" s="103"/>
      <c r="J533" s="103"/>
      <c r="K533" s="103"/>
      <c r="L533" s="104"/>
      <c r="M533" s="104"/>
      <c r="N533" s="104"/>
      <c r="O533" s="104"/>
      <c r="P533" s="104"/>
    </row>
    <row r="534" spans="5:16" x14ac:dyDescent="0.2">
      <c r="E534" s="103"/>
      <c r="F534" s="103"/>
      <c r="G534" s="103"/>
      <c r="H534" s="103"/>
      <c r="I534" s="103"/>
      <c r="J534" s="103"/>
      <c r="K534" s="103"/>
      <c r="L534" s="104"/>
      <c r="M534" s="104"/>
      <c r="N534" s="104"/>
      <c r="O534" s="104"/>
      <c r="P534" s="104"/>
    </row>
    <row r="535" spans="5:16" x14ac:dyDescent="0.2">
      <c r="E535" s="103"/>
      <c r="F535" s="103"/>
      <c r="G535" s="103"/>
      <c r="H535" s="103"/>
      <c r="I535" s="103"/>
      <c r="J535" s="103"/>
      <c r="K535" s="103"/>
      <c r="L535" s="104"/>
      <c r="M535" s="104"/>
      <c r="N535" s="104"/>
      <c r="O535" s="104"/>
      <c r="P535" s="104"/>
    </row>
    <row r="536" spans="5:16" x14ac:dyDescent="0.2">
      <c r="E536" s="103"/>
      <c r="F536" s="103"/>
      <c r="G536" s="103"/>
      <c r="H536" s="103"/>
      <c r="I536" s="103"/>
      <c r="J536" s="103"/>
      <c r="K536" s="103"/>
      <c r="L536" s="104"/>
      <c r="M536" s="104"/>
      <c r="N536" s="104"/>
      <c r="O536" s="104"/>
      <c r="P536" s="104"/>
    </row>
    <row r="537" spans="5:16" x14ac:dyDescent="0.2">
      <c r="E537" s="103"/>
      <c r="F537" s="103"/>
      <c r="G537" s="103"/>
      <c r="H537" s="103"/>
      <c r="I537" s="103"/>
      <c r="J537" s="103"/>
      <c r="K537" s="103"/>
      <c r="L537" s="104"/>
      <c r="M537" s="104"/>
      <c r="N537" s="104"/>
      <c r="O537" s="104"/>
      <c r="P537" s="104"/>
    </row>
    <row r="538" spans="5:16" x14ac:dyDescent="0.2">
      <c r="E538" s="103"/>
      <c r="F538" s="103"/>
      <c r="G538" s="103"/>
      <c r="H538" s="103"/>
      <c r="I538" s="103"/>
      <c r="J538" s="103"/>
      <c r="K538" s="103"/>
      <c r="L538" s="104"/>
      <c r="M538" s="104"/>
      <c r="N538" s="104"/>
      <c r="O538" s="104"/>
      <c r="P538" s="104"/>
    </row>
    <row r="539" spans="5:16" x14ac:dyDescent="0.2">
      <c r="E539" s="103"/>
      <c r="F539" s="103"/>
      <c r="G539" s="103"/>
      <c r="H539" s="103"/>
      <c r="I539" s="103"/>
      <c r="J539" s="103"/>
      <c r="K539" s="103"/>
      <c r="L539" s="104"/>
      <c r="M539" s="104"/>
      <c r="N539" s="104"/>
      <c r="O539" s="104"/>
      <c r="P539" s="104"/>
    </row>
    <row r="540" spans="5:16" x14ac:dyDescent="0.2">
      <c r="E540" s="103"/>
      <c r="F540" s="103"/>
      <c r="G540" s="103"/>
      <c r="H540" s="103"/>
      <c r="I540" s="103"/>
      <c r="J540" s="103"/>
      <c r="K540" s="103"/>
      <c r="L540" s="104"/>
      <c r="M540" s="104"/>
      <c r="N540" s="104"/>
      <c r="O540" s="104"/>
      <c r="P540" s="104"/>
    </row>
    <row r="541" spans="5:16" x14ac:dyDescent="0.2">
      <c r="E541" s="103"/>
      <c r="F541" s="103"/>
      <c r="G541" s="103"/>
      <c r="H541" s="103"/>
      <c r="I541" s="103"/>
      <c r="J541" s="103"/>
      <c r="K541" s="103"/>
      <c r="L541" s="104"/>
      <c r="M541" s="104"/>
      <c r="N541" s="104"/>
      <c r="O541" s="104"/>
      <c r="P541" s="104"/>
    </row>
    <row r="542" spans="5:16" x14ac:dyDescent="0.2">
      <c r="E542" s="103"/>
      <c r="F542" s="103"/>
      <c r="G542" s="103"/>
      <c r="H542" s="103"/>
      <c r="I542" s="103"/>
      <c r="J542" s="103"/>
      <c r="K542" s="103"/>
      <c r="L542" s="104"/>
      <c r="M542" s="104"/>
      <c r="N542" s="104"/>
      <c r="O542" s="104"/>
      <c r="P542" s="104"/>
    </row>
    <row r="543" spans="5:16" x14ac:dyDescent="0.2">
      <c r="E543" s="103"/>
      <c r="F543" s="103"/>
      <c r="G543" s="103"/>
      <c r="H543" s="103"/>
      <c r="I543" s="103"/>
      <c r="J543" s="103"/>
      <c r="K543" s="103"/>
      <c r="L543" s="104"/>
      <c r="M543" s="104"/>
      <c r="N543" s="104"/>
      <c r="O543" s="104"/>
      <c r="P543" s="104"/>
    </row>
    <row r="544" spans="5:16" x14ac:dyDescent="0.2">
      <c r="E544" s="103"/>
      <c r="F544" s="103"/>
      <c r="G544" s="103"/>
      <c r="H544" s="103"/>
      <c r="I544" s="103"/>
      <c r="J544" s="103"/>
      <c r="K544" s="103"/>
      <c r="L544" s="104"/>
      <c r="M544" s="104"/>
      <c r="N544" s="104"/>
      <c r="O544" s="104"/>
      <c r="P544" s="104"/>
    </row>
    <row r="545" spans="5:16" x14ac:dyDescent="0.2">
      <c r="E545" s="103"/>
      <c r="F545" s="103"/>
      <c r="G545" s="103"/>
      <c r="H545" s="103"/>
      <c r="I545" s="103"/>
      <c r="J545" s="103"/>
      <c r="K545" s="103"/>
      <c r="L545" s="104"/>
      <c r="M545" s="104"/>
      <c r="N545" s="104"/>
      <c r="O545" s="104"/>
      <c r="P545" s="104"/>
    </row>
    <row r="546" spans="5:16" x14ac:dyDescent="0.2">
      <c r="E546" s="103"/>
      <c r="F546" s="103"/>
      <c r="G546" s="103"/>
      <c r="H546" s="103"/>
      <c r="I546" s="103"/>
      <c r="J546" s="103"/>
      <c r="K546" s="103"/>
      <c r="L546" s="104"/>
      <c r="M546" s="104"/>
      <c r="N546" s="104"/>
      <c r="O546" s="104"/>
      <c r="P546" s="104"/>
    </row>
    <row r="547" spans="5:16" x14ac:dyDescent="0.2">
      <c r="E547" s="103"/>
      <c r="F547" s="103"/>
      <c r="G547" s="103"/>
      <c r="H547" s="103"/>
      <c r="I547" s="103"/>
      <c r="J547" s="103"/>
      <c r="K547" s="103"/>
      <c r="L547" s="104"/>
      <c r="M547" s="104"/>
      <c r="N547" s="104"/>
      <c r="O547" s="104"/>
      <c r="P547" s="104"/>
    </row>
    <row r="548" spans="5:16" x14ac:dyDescent="0.2">
      <c r="E548" s="103"/>
      <c r="F548" s="103"/>
      <c r="G548" s="103"/>
      <c r="H548" s="103"/>
      <c r="I548" s="103"/>
      <c r="J548" s="103"/>
      <c r="K548" s="103"/>
      <c r="L548" s="104"/>
      <c r="M548" s="104"/>
      <c r="N548" s="104"/>
      <c r="O548" s="104"/>
      <c r="P548" s="104"/>
    </row>
    <row r="549" spans="5:16" x14ac:dyDescent="0.2">
      <c r="E549" s="103"/>
      <c r="F549" s="103"/>
      <c r="G549" s="103"/>
      <c r="H549" s="103"/>
      <c r="I549" s="103"/>
      <c r="J549" s="103"/>
      <c r="K549" s="103"/>
      <c r="L549" s="104"/>
      <c r="M549" s="104"/>
      <c r="N549" s="104"/>
      <c r="O549" s="104"/>
      <c r="P549" s="104"/>
    </row>
    <row r="550" spans="5:16" x14ac:dyDescent="0.2">
      <c r="E550" s="103"/>
      <c r="F550" s="103"/>
      <c r="G550" s="103"/>
      <c r="H550" s="103"/>
      <c r="I550" s="103"/>
      <c r="J550" s="103"/>
      <c r="K550" s="103"/>
      <c r="L550" s="104"/>
      <c r="M550" s="104"/>
      <c r="N550" s="104"/>
      <c r="O550" s="104"/>
      <c r="P550" s="104"/>
    </row>
    <row r="551" spans="5:16" x14ac:dyDescent="0.2">
      <c r="E551" s="103"/>
      <c r="F551" s="103"/>
      <c r="G551" s="103"/>
      <c r="H551" s="103"/>
      <c r="I551" s="103"/>
      <c r="J551" s="103"/>
      <c r="K551" s="103"/>
      <c r="L551" s="104"/>
      <c r="M551" s="104"/>
      <c r="N551" s="104"/>
      <c r="O551" s="104"/>
      <c r="P551" s="104"/>
    </row>
    <row r="552" spans="5:16" x14ac:dyDescent="0.2">
      <c r="E552" s="103"/>
      <c r="F552" s="103"/>
      <c r="G552" s="103"/>
      <c r="H552" s="103"/>
      <c r="I552" s="103"/>
      <c r="J552" s="103"/>
      <c r="K552" s="103"/>
      <c r="L552" s="104"/>
      <c r="M552" s="104"/>
      <c r="N552" s="104"/>
      <c r="O552" s="104"/>
      <c r="P552" s="104"/>
    </row>
    <row r="553" spans="5:16" x14ac:dyDescent="0.2">
      <c r="E553" s="103"/>
      <c r="F553" s="103"/>
      <c r="G553" s="103"/>
      <c r="H553" s="103"/>
      <c r="I553" s="103"/>
      <c r="J553" s="103"/>
      <c r="K553" s="103"/>
      <c r="L553" s="104"/>
      <c r="M553" s="104"/>
      <c r="N553" s="104"/>
      <c r="O553" s="104"/>
      <c r="P553" s="104"/>
    </row>
    <row r="554" spans="5:16" x14ac:dyDescent="0.2">
      <c r="E554" s="103"/>
      <c r="F554" s="103"/>
      <c r="G554" s="103"/>
      <c r="H554" s="103"/>
      <c r="I554" s="103"/>
      <c r="J554" s="103"/>
      <c r="K554" s="103"/>
      <c r="L554" s="104"/>
      <c r="M554" s="104"/>
      <c r="N554" s="104"/>
      <c r="O554" s="104"/>
      <c r="P554" s="104"/>
    </row>
    <row r="555" spans="5:16" x14ac:dyDescent="0.2">
      <c r="E555" s="103"/>
      <c r="F555" s="103"/>
      <c r="G555" s="103"/>
      <c r="H555" s="103"/>
      <c r="I555" s="103"/>
      <c r="J555" s="103"/>
      <c r="K555" s="103"/>
      <c r="L555" s="104"/>
      <c r="M555" s="104"/>
      <c r="N555" s="104"/>
      <c r="O555" s="104"/>
      <c r="P555" s="104"/>
    </row>
    <row r="556" spans="5:16" x14ac:dyDescent="0.2">
      <c r="E556" s="103"/>
      <c r="F556" s="103"/>
      <c r="G556" s="103"/>
      <c r="H556" s="103"/>
      <c r="I556" s="103"/>
      <c r="J556" s="103"/>
      <c r="K556" s="103"/>
      <c r="L556" s="104"/>
      <c r="M556" s="104"/>
      <c r="N556" s="104"/>
      <c r="O556" s="104"/>
      <c r="P556" s="104"/>
    </row>
    <row r="557" spans="5:16" x14ac:dyDescent="0.2">
      <c r="E557" s="103"/>
      <c r="F557" s="103"/>
      <c r="G557" s="103"/>
      <c r="H557" s="103"/>
      <c r="I557" s="103"/>
      <c r="J557" s="103"/>
      <c r="K557" s="103"/>
      <c r="L557" s="104"/>
      <c r="M557" s="104"/>
      <c r="N557" s="104"/>
      <c r="O557" s="104"/>
      <c r="P557" s="104"/>
    </row>
    <row r="558" spans="5:16" x14ac:dyDescent="0.2">
      <c r="E558" s="103"/>
      <c r="F558" s="103"/>
      <c r="G558" s="103"/>
      <c r="H558" s="103"/>
      <c r="I558" s="103"/>
      <c r="J558" s="103"/>
      <c r="K558" s="103"/>
      <c r="L558" s="104"/>
      <c r="M558" s="104"/>
      <c r="N558" s="104"/>
      <c r="O558" s="104"/>
      <c r="P558" s="104"/>
    </row>
    <row r="559" spans="5:16" x14ac:dyDescent="0.2">
      <c r="E559" s="103"/>
      <c r="F559" s="103"/>
      <c r="G559" s="103"/>
      <c r="H559" s="103"/>
      <c r="I559" s="103"/>
      <c r="J559" s="103"/>
      <c r="K559" s="103"/>
      <c r="L559" s="104"/>
      <c r="M559" s="104"/>
      <c r="N559" s="104"/>
      <c r="O559" s="104"/>
      <c r="P559" s="104"/>
    </row>
    <row r="560" spans="5:16" x14ac:dyDescent="0.2">
      <c r="E560" s="103"/>
      <c r="F560" s="103"/>
      <c r="G560" s="103"/>
      <c r="H560" s="103"/>
      <c r="I560" s="103"/>
      <c r="J560" s="103"/>
      <c r="K560" s="103"/>
      <c r="L560" s="104"/>
      <c r="M560" s="104"/>
      <c r="N560" s="104"/>
      <c r="O560" s="104"/>
      <c r="P560" s="104"/>
    </row>
    <row r="561" spans="5:16" x14ac:dyDescent="0.2">
      <c r="E561" s="103"/>
      <c r="F561" s="103"/>
      <c r="G561" s="103"/>
      <c r="H561" s="103"/>
      <c r="I561" s="103"/>
      <c r="J561" s="103"/>
      <c r="K561" s="103"/>
      <c r="L561" s="104"/>
      <c r="M561" s="104"/>
      <c r="N561" s="104"/>
      <c r="O561" s="104"/>
      <c r="P561" s="104"/>
    </row>
    <row r="562" spans="5:16" x14ac:dyDescent="0.2">
      <c r="E562" s="103"/>
      <c r="F562" s="103"/>
      <c r="G562" s="103"/>
      <c r="H562" s="103"/>
      <c r="I562" s="103"/>
      <c r="J562" s="103"/>
      <c r="K562" s="103"/>
      <c r="L562" s="104"/>
      <c r="M562" s="104"/>
      <c r="N562" s="104"/>
      <c r="O562" s="104"/>
      <c r="P562" s="104"/>
    </row>
    <row r="563" spans="5:16" x14ac:dyDescent="0.2">
      <c r="E563" s="103"/>
      <c r="F563" s="103"/>
      <c r="G563" s="103"/>
      <c r="H563" s="103"/>
      <c r="I563" s="103"/>
      <c r="J563" s="103"/>
      <c r="K563" s="103"/>
      <c r="L563" s="104"/>
      <c r="M563" s="104"/>
      <c r="N563" s="104"/>
      <c r="O563" s="104"/>
      <c r="P563" s="104"/>
    </row>
    <row r="564" spans="5:16" x14ac:dyDescent="0.2">
      <c r="E564" s="103"/>
      <c r="F564" s="103"/>
      <c r="G564" s="103"/>
      <c r="H564" s="103"/>
      <c r="I564" s="103"/>
      <c r="J564" s="103"/>
      <c r="K564" s="103"/>
      <c r="L564" s="104"/>
      <c r="M564" s="104"/>
      <c r="N564" s="104"/>
      <c r="O564" s="104"/>
      <c r="P564" s="104"/>
    </row>
    <row r="565" spans="5:16" x14ac:dyDescent="0.2">
      <c r="E565" s="103"/>
      <c r="F565" s="103"/>
      <c r="G565" s="103"/>
      <c r="H565" s="103"/>
      <c r="I565" s="103"/>
      <c r="J565" s="103"/>
      <c r="K565" s="103"/>
      <c r="L565" s="104"/>
      <c r="M565" s="104"/>
      <c r="N565" s="104"/>
      <c r="O565" s="104"/>
      <c r="P565" s="104"/>
    </row>
    <row r="566" spans="5:16" x14ac:dyDescent="0.2">
      <c r="E566" s="103"/>
      <c r="F566" s="103"/>
      <c r="G566" s="103"/>
      <c r="H566" s="103"/>
      <c r="I566" s="103"/>
      <c r="J566" s="103"/>
      <c r="K566" s="103"/>
      <c r="L566" s="104"/>
      <c r="M566" s="104"/>
      <c r="N566" s="104"/>
      <c r="O566" s="104"/>
      <c r="P566" s="104"/>
    </row>
    <row r="567" spans="5:16" x14ac:dyDescent="0.2">
      <c r="E567" s="103"/>
      <c r="F567" s="103"/>
      <c r="G567" s="103"/>
      <c r="H567" s="103"/>
      <c r="I567" s="103"/>
      <c r="J567" s="103"/>
      <c r="K567" s="103"/>
      <c r="L567" s="104"/>
      <c r="M567" s="104"/>
      <c r="N567" s="104"/>
      <c r="O567" s="104"/>
      <c r="P567" s="104"/>
    </row>
    <row r="568" spans="5:16" x14ac:dyDescent="0.2">
      <c r="E568" s="103"/>
      <c r="F568" s="103"/>
      <c r="G568" s="103"/>
      <c r="H568" s="103"/>
      <c r="I568" s="103"/>
      <c r="J568" s="103"/>
      <c r="K568" s="103"/>
      <c r="L568" s="104"/>
      <c r="M568" s="104"/>
      <c r="N568" s="104"/>
      <c r="O568" s="104"/>
      <c r="P568" s="104"/>
    </row>
    <row r="569" spans="5:16" x14ac:dyDescent="0.2">
      <c r="E569" s="103"/>
      <c r="F569" s="103"/>
      <c r="G569" s="103"/>
      <c r="H569" s="103"/>
      <c r="I569" s="103"/>
      <c r="J569" s="103"/>
      <c r="K569" s="103"/>
      <c r="L569" s="104"/>
      <c r="M569" s="104"/>
      <c r="N569" s="104"/>
      <c r="O569" s="104"/>
      <c r="P569" s="104"/>
    </row>
    <row r="570" spans="5:16" x14ac:dyDescent="0.2">
      <c r="E570" s="103"/>
      <c r="F570" s="103"/>
      <c r="G570" s="103"/>
      <c r="H570" s="103"/>
      <c r="I570" s="103"/>
      <c r="J570" s="103"/>
      <c r="K570" s="103"/>
      <c r="L570" s="104"/>
      <c r="M570" s="104"/>
      <c r="N570" s="104"/>
      <c r="O570" s="104"/>
      <c r="P570" s="104"/>
    </row>
    <row r="571" spans="5:16" x14ac:dyDescent="0.2">
      <c r="E571" s="103"/>
      <c r="F571" s="103"/>
      <c r="G571" s="103"/>
      <c r="H571" s="103"/>
      <c r="I571" s="103"/>
      <c r="J571" s="103"/>
      <c r="K571" s="103"/>
      <c r="L571" s="104"/>
      <c r="M571" s="104"/>
      <c r="N571" s="104"/>
      <c r="O571" s="104"/>
      <c r="P571" s="104"/>
    </row>
    <row r="572" spans="5:16" x14ac:dyDescent="0.2">
      <c r="E572" s="103"/>
      <c r="F572" s="103"/>
      <c r="G572" s="103"/>
      <c r="H572" s="103"/>
      <c r="I572" s="103"/>
      <c r="J572" s="103"/>
      <c r="K572" s="103"/>
      <c r="L572" s="104"/>
      <c r="M572" s="104"/>
      <c r="N572" s="104"/>
      <c r="O572" s="104"/>
      <c r="P572" s="104"/>
    </row>
    <row r="573" spans="5:16" x14ac:dyDescent="0.2">
      <c r="E573" s="103"/>
      <c r="F573" s="103"/>
      <c r="G573" s="103"/>
      <c r="H573" s="103"/>
      <c r="I573" s="103"/>
      <c r="J573" s="103"/>
      <c r="K573" s="103"/>
      <c r="L573" s="104"/>
      <c r="M573" s="104"/>
      <c r="N573" s="104"/>
      <c r="O573" s="104"/>
      <c r="P573" s="104"/>
    </row>
    <row r="574" spans="5:16" x14ac:dyDescent="0.2">
      <c r="E574" s="103"/>
      <c r="F574" s="103"/>
      <c r="G574" s="103"/>
      <c r="H574" s="103"/>
      <c r="I574" s="103"/>
      <c r="J574" s="103"/>
      <c r="K574" s="103"/>
      <c r="L574" s="104"/>
      <c r="M574" s="104"/>
      <c r="N574" s="104"/>
      <c r="O574" s="104"/>
      <c r="P574" s="104"/>
    </row>
    <row r="575" spans="5:16" x14ac:dyDescent="0.2">
      <c r="E575" s="103"/>
      <c r="F575" s="103"/>
      <c r="G575" s="103"/>
      <c r="H575" s="103"/>
      <c r="I575" s="103"/>
      <c r="J575" s="103"/>
      <c r="K575" s="103"/>
      <c r="L575" s="104"/>
      <c r="M575" s="104"/>
      <c r="N575" s="104"/>
      <c r="O575" s="104"/>
      <c r="P575" s="104"/>
    </row>
    <row r="576" spans="5:16" x14ac:dyDescent="0.2">
      <c r="E576" s="103"/>
      <c r="F576" s="103"/>
      <c r="G576" s="103"/>
      <c r="H576" s="103"/>
      <c r="I576" s="103"/>
      <c r="J576" s="103"/>
      <c r="K576" s="103"/>
      <c r="L576" s="104"/>
      <c r="M576" s="104"/>
      <c r="N576" s="104"/>
      <c r="O576" s="104"/>
      <c r="P576" s="104"/>
    </row>
    <row r="577" spans="5:16" x14ac:dyDescent="0.2">
      <c r="E577" s="103"/>
      <c r="F577" s="103"/>
      <c r="G577" s="103"/>
      <c r="H577" s="103"/>
      <c r="I577" s="103"/>
      <c r="J577" s="103"/>
      <c r="K577" s="103"/>
      <c r="L577" s="104"/>
      <c r="M577" s="104"/>
      <c r="N577" s="104"/>
      <c r="O577" s="104"/>
      <c r="P577" s="104"/>
    </row>
    <row r="578" spans="5:16" x14ac:dyDescent="0.2">
      <c r="E578" s="103"/>
      <c r="F578" s="103"/>
      <c r="G578" s="103"/>
      <c r="H578" s="103"/>
      <c r="I578" s="103"/>
      <c r="J578" s="103"/>
      <c r="K578" s="103"/>
      <c r="L578" s="104"/>
      <c r="M578" s="104"/>
      <c r="N578" s="104"/>
      <c r="O578" s="104"/>
      <c r="P578" s="104"/>
    </row>
    <row r="579" spans="5:16" x14ac:dyDescent="0.2">
      <c r="E579" s="103"/>
      <c r="F579" s="103"/>
      <c r="G579" s="103"/>
      <c r="H579" s="103"/>
      <c r="I579" s="103"/>
      <c r="J579" s="103"/>
      <c r="K579" s="103"/>
      <c r="L579" s="104"/>
      <c r="M579" s="104"/>
      <c r="N579" s="104"/>
      <c r="O579" s="104"/>
      <c r="P579" s="104"/>
    </row>
    <row r="580" spans="5:16" x14ac:dyDescent="0.2">
      <c r="E580" s="103"/>
      <c r="F580" s="103"/>
      <c r="G580" s="103"/>
      <c r="H580" s="103"/>
      <c r="I580" s="103"/>
      <c r="J580" s="103"/>
      <c r="K580" s="103"/>
      <c r="L580" s="104"/>
      <c r="M580" s="104"/>
      <c r="N580" s="104"/>
      <c r="O580" s="104"/>
      <c r="P580" s="104"/>
    </row>
    <row r="581" spans="5:16" x14ac:dyDescent="0.2">
      <c r="E581" s="103"/>
      <c r="F581" s="103"/>
      <c r="G581" s="103"/>
      <c r="H581" s="103"/>
      <c r="I581" s="103"/>
      <c r="J581" s="103"/>
      <c r="K581" s="103"/>
      <c r="L581" s="104"/>
      <c r="M581" s="104"/>
      <c r="N581" s="104"/>
      <c r="O581" s="104"/>
      <c r="P581" s="104"/>
    </row>
    <row r="582" spans="5:16" x14ac:dyDescent="0.2">
      <c r="E582" s="103"/>
      <c r="F582" s="103"/>
      <c r="G582" s="103"/>
      <c r="H582" s="103"/>
      <c r="I582" s="103"/>
      <c r="J582" s="103"/>
      <c r="K582" s="103"/>
      <c r="L582" s="104"/>
      <c r="M582" s="104"/>
      <c r="N582" s="104"/>
      <c r="O582" s="104"/>
      <c r="P582" s="104"/>
    </row>
    <row r="583" spans="5:16" x14ac:dyDescent="0.2">
      <c r="E583" s="103"/>
      <c r="F583" s="103"/>
      <c r="G583" s="103"/>
      <c r="H583" s="103"/>
      <c r="I583" s="103"/>
      <c r="J583" s="103"/>
      <c r="K583" s="103"/>
      <c r="L583" s="104"/>
      <c r="M583" s="104"/>
      <c r="N583" s="104"/>
      <c r="O583" s="104"/>
      <c r="P583" s="104"/>
    </row>
    <row r="584" spans="5:16" x14ac:dyDescent="0.2">
      <c r="E584" s="103"/>
      <c r="F584" s="103"/>
      <c r="G584" s="103"/>
      <c r="H584" s="103"/>
      <c r="I584" s="103"/>
      <c r="J584" s="103"/>
      <c r="K584" s="103"/>
      <c r="L584" s="104"/>
      <c r="M584" s="104"/>
      <c r="N584" s="104"/>
      <c r="O584" s="104"/>
      <c r="P584" s="104"/>
    </row>
    <row r="585" spans="5:16" x14ac:dyDescent="0.2">
      <c r="E585" s="103"/>
      <c r="F585" s="103"/>
      <c r="G585" s="103"/>
      <c r="H585" s="103"/>
      <c r="I585" s="103"/>
      <c r="J585" s="103"/>
      <c r="K585" s="103"/>
      <c r="L585" s="104"/>
      <c r="M585" s="104"/>
      <c r="N585" s="104"/>
      <c r="O585" s="104"/>
      <c r="P585" s="104"/>
    </row>
    <row r="586" spans="5:16" x14ac:dyDescent="0.2">
      <c r="E586" s="103"/>
      <c r="F586" s="103"/>
      <c r="G586" s="103"/>
      <c r="H586" s="103"/>
      <c r="I586" s="103"/>
      <c r="J586" s="103"/>
      <c r="K586" s="103"/>
      <c r="L586" s="104"/>
      <c r="M586" s="104"/>
      <c r="N586" s="104"/>
      <c r="O586" s="104"/>
      <c r="P586" s="104"/>
    </row>
    <row r="587" spans="5:16" x14ac:dyDescent="0.2">
      <c r="E587" s="103"/>
      <c r="F587" s="103"/>
      <c r="G587" s="103"/>
      <c r="H587" s="103"/>
      <c r="I587" s="103"/>
      <c r="J587" s="103"/>
      <c r="K587" s="103"/>
      <c r="L587" s="104"/>
      <c r="M587" s="104"/>
      <c r="N587" s="104"/>
      <c r="O587" s="104"/>
      <c r="P587" s="104"/>
    </row>
    <row r="588" spans="5:16" x14ac:dyDescent="0.2">
      <c r="E588" s="103"/>
      <c r="F588" s="103"/>
      <c r="G588" s="103"/>
      <c r="H588" s="103"/>
      <c r="I588" s="103"/>
      <c r="J588" s="103"/>
      <c r="K588" s="103"/>
      <c r="L588" s="104"/>
      <c r="M588" s="104"/>
      <c r="N588" s="104"/>
      <c r="O588" s="104"/>
      <c r="P588" s="104"/>
    </row>
    <row r="589" spans="5:16" x14ac:dyDescent="0.2">
      <c r="E589" s="103"/>
      <c r="F589" s="103"/>
      <c r="G589" s="103"/>
      <c r="H589" s="103"/>
      <c r="I589" s="103"/>
      <c r="J589" s="103"/>
      <c r="K589" s="103"/>
      <c r="L589" s="104"/>
      <c r="M589" s="104"/>
      <c r="N589" s="104"/>
      <c r="O589" s="104"/>
      <c r="P589" s="104"/>
    </row>
    <row r="590" spans="5:16" x14ac:dyDescent="0.2">
      <c r="E590" s="103"/>
      <c r="F590" s="103"/>
      <c r="G590" s="103"/>
      <c r="H590" s="103"/>
      <c r="I590" s="103"/>
      <c r="J590" s="103"/>
      <c r="K590" s="103"/>
      <c r="L590" s="104"/>
      <c r="M590" s="104"/>
      <c r="N590" s="104"/>
      <c r="O590" s="104"/>
      <c r="P590" s="104"/>
    </row>
    <row r="591" spans="5:16" x14ac:dyDescent="0.2">
      <c r="E591" s="103"/>
      <c r="F591" s="103"/>
      <c r="G591" s="103"/>
      <c r="H591" s="103"/>
      <c r="I591" s="103"/>
      <c r="J591" s="103"/>
      <c r="K591" s="103"/>
      <c r="L591" s="104"/>
      <c r="M591" s="104"/>
      <c r="N591" s="104"/>
      <c r="O591" s="104"/>
      <c r="P591" s="104"/>
    </row>
    <row r="592" spans="5:16" x14ac:dyDescent="0.2">
      <c r="E592" s="103"/>
      <c r="F592" s="103"/>
      <c r="G592" s="103"/>
      <c r="H592" s="103"/>
      <c r="I592" s="103"/>
      <c r="J592" s="103"/>
      <c r="K592" s="103"/>
      <c r="L592" s="104"/>
      <c r="M592" s="104"/>
      <c r="N592" s="104"/>
      <c r="O592" s="104"/>
      <c r="P592" s="104"/>
    </row>
    <row r="593" spans="5:16" x14ac:dyDescent="0.2">
      <c r="E593" s="103"/>
      <c r="F593" s="103"/>
      <c r="G593" s="103"/>
      <c r="H593" s="103"/>
      <c r="I593" s="103"/>
      <c r="J593" s="103"/>
      <c r="K593" s="103"/>
      <c r="L593" s="104"/>
      <c r="M593" s="104"/>
      <c r="N593" s="104"/>
      <c r="O593" s="104"/>
      <c r="P593" s="104"/>
    </row>
    <row r="594" spans="5:16" x14ac:dyDescent="0.2">
      <c r="E594" s="103"/>
      <c r="F594" s="103"/>
      <c r="G594" s="103"/>
      <c r="H594" s="103"/>
      <c r="I594" s="103"/>
      <c r="J594" s="103"/>
      <c r="K594" s="103"/>
      <c r="L594" s="104"/>
      <c r="M594" s="104"/>
      <c r="N594" s="104"/>
      <c r="O594" s="104"/>
      <c r="P594" s="104"/>
    </row>
    <row r="595" spans="5:16" x14ac:dyDescent="0.2">
      <c r="E595" s="103"/>
      <c r="F595" s="103"/>
      <c r="G595" s="103"/>
      <c r="H595" s="103"/>
      <c r="I595" s="103"/>
      <c r="J595" s="103"/>
      <c r="K595" s="103"/>
      <c r="L595" s="104"/>
      <c r="M595" s="104"/>
      <c r="N595" s="104"/>
      <c r="O595" s="104"/>
      <c r="P595" s="104"/>
    </row>
    <row r="596" spans="5:16" x14ac:dyDescent="0.2">
      <c r="E596" s="103"/>
      <c r="F596" s="103"/>
      <c r="G596" s="103"/>
      <c r="H596" s="103"/>
      <c r="I596" s="103"/>
      <c r="J596" s="103"/>
      <c r="K596" s="103"/>
      <c r="L596" s="104"/>
      <c r="M596" s="104"/>
      <c r="N596" s="104"/>
      <c r="O596" s="104"/>
      <c r="P596" s="104"/>
    </row>
    <row r="597" spans="5:16" x14ac:dyDescent="0.2">
      <c r="E597" s="103"/>
      <c r="F597" s="103"/>
      <c r="G597" s="103"/>
      <c r="H597" s="103"/>
      <c r="I597" s="103"/>
      <c r="J597" s="103"/>
      <c r="K597" s="103"/>
      <c r="L597" s="104"/>
      <c r="M597" s="104"/>
      <c r="N597" s="104"/>
      <c r="O597" s="104"/>
      <c r="P597" s="104"/>
    </row>
    <row r="598" spans="5:16" x14ac:dyDescent="0.2">
      <c r="E598" s="103"/>
      <c r="F598" s="103"/>
      <c r="G598" s="103"/>
      <c r="H598" s="103"/>
      <c r="I598" s="103"/>
      <c r="J598" s="103"/>
      <c r="K598" s="103"/>
      <c r="L598" s="104"/>
      <c r="M598" s="104"/>
      <c r="N598" s="104"/>
      <c r="O598" s="104"/>
      <c r="P598" s="104"/>
    </row>
    <row r="599" spans="5:16" x14ac:dyDescent="0.2">
      <c r="E599" s="103"/>
      <c r="F599" s="103"/>
      <c r="G599" s="103"/>
      <c r="H599" s="103"/>
      <c r="I599" s="103"/>
      <c r="J599" s="103"/>
      <c r="K599" s="103"/>
      <c r="L599" s="104"/>
      <c r="M599" s="104"/>
      <c r="N599" s="104"/>
      <c r="O599" s="104"/>
      <c r="P599" s="104"/>
    </row>
    <row r="600" spans="5:16" x14ac:dyDescent="0.2">
      <c r="E600" s="103"/>
      <c r="F600" s="103"/>
      <c r="G600" s="103"/>
      <c r="H600" s="103"/>
      <c r="I600" s="103"/>
      <c r="J600" s="103"/>
      <c r="K600" s="103"/>
      <c r="L600" s="104"/>
      <c r="M600" s="104"/>
      <c r="N600" s="104"/>
      <c r="O600" s="104"/>
      <c r="P600" s="104"/>
    </row>
    <row r="601" spans="5:16" x14ac:dyDescent="0.2">
      <c r="E601" s="103"/>
      <c r="F601" s="103"/>
      <c r="G601" s="103"/>
      <c r="H601" s="103"/>
      <c r="I601" s="103"/>
      <c r="J601" s="103"/>
      <c r="K601" s="103"/>
      <c r="L601" s="104"/>
      <c r="M601" s="104"/>
      <c r="N601" s="104"/>
      <c r="O601" s="104"/>
      <c r="P601" s="104"/>
    </row>
    <row r="602" spans="5:16" x14ac:dyDescent="0.2">
      <c r="E602" s="103"/>
      <c r="F602" s="103"/>
      <c r="G602" s="103"/>
      <c r="H602" s="103"/>
      <c r="I602" s="103"/>
      <c r="J602" s="103"/>
      <c r="K602" s="103"/>
      <c r="L602" s="104"/>
      <c r="M602" s="104"/>
      <c r="N602" s="104"/>
      <c r="O602" s="104"/>
      <c r="P602" s="104"/>
    </row>
    <row r="603" spans="5:16" x14ac:dyDescent="0.2">
      <c r="E603" s="103"/>
      <c r="F603" s="103"/>
      <c r="G603" s="103"/>
      <c r="H603" s="103"/>
      <c r="I603" s="103"/>
      <c r="J603" s="103"/>
      <c r="K603" s="103"/>
      <c r="L603" s="104"/>
      <c r="M603" s="104"/>
      <c r="N603" s="104"/>
      <c r="O603" s="104"/>
      <c r="P603" s="104"/>
    </row>
    <row r="604" spans="5:16" x14ac:dyDescent="0.2">
      <c r="E604" s="103"/>
      <c r="F604" s="103"/>
      <c r="G604" s="103"/>
      <c r="H604" s="103"/>
      <c r="I604" s="103"/>
      <c r="J604" s="103"/>
      <c r="K604" s="103"/>
      <c r="L604" s="104"/>
      <c r="M604" s="104"/>
      <c r="N604" s="104"/>
      <c r="O604" s="104"/>
      <c r="P604" s="104"/>
    </row>
    <row r="605" spans="5:16" x14ac:dyDescent="0.2">
      <c r="E605" s="103"/>
      <c r="F605" s="103"/>
      <c r="G605" s="103"/>
      <c r="H605" s="103"/>
      <c r="I605" s="103"/>
      <c r="J605" s="103"/>
      <c r="K605" s="103"/>
      <c r="L605" s="104"/>
      <c r="M605" s="104"/>
      <c r="N605" s="104"/>
      <c r="O605" s="104"/>
      <c r="P605" s="104"/>
    </row>
    <row r="606" spans="5:16" x14ac:dyDescent="0.2">
      <c r="E606" s="103"/>
      <c r="F606" s="103"/>
      <c r="G606" s="103"/>
      <c r="H606" s="103"/>
      <c r="I606" s="103"/>
      <c r="J606" s="103"/>
      <c r="K606" s="103"/>
      <c r="L606" s="104"/>
      <c r="M606" s="104"/>
      <c r="N606" s="104"/>
      <c r="O606" s="104"/>
      <c r="P606" s="104"/>
    </row>
    <row r="607" spans="5:16" x14ac:dyDescent="0.2">
      <c r="E607" s="103"/>
      <c r="F607" s="103"/>
      <c r="G607" s="103"/>
      <c r="H607" s="103"/>
      <c r="I607" s="103"/>
      <c r="J607" s="103"/>
      <c r="K607" s="103"/>
      <c r="L607" s="104"/>
      <c r="M607" s="104"/>
      <c r="N607" s="104"/>
      <c r="O607" s="104"/>
      <c r="P607" s="104"/>
    </row>
    <row r="608" spans="5:16" x14ac:dyDescent="0.2">
      <c r="E608" s="103"/>
      <c r="F608" s="103"/>
      <c r="G608" s="103"/>
      <c r="H608" s="103"/>
      <c r="I608" s="103"/>
      <c r="J608" s="103"/>
      <c r="K608" s="103"/>
      <c r="L608" s="104"/>
      <c r="M608" s="104"/>
      <c r="N608" s="104"/>
      <c r="O608" s="104"/>
      <c r="P608" s="104"/>
    </row>
    <row r="609" spans="5:16" x14ac:dyDescent="0.2">
      <c r="E609" s="103"/>
      <c r="F609" s="103"/>
      <c r="G609" s="103"/>
      <c r="H609" s="103"/>
      <c r="I609" s="103"/>
      <c r="J609" s="103"/>
      <c r="K609" s="103"/>
      <c r="L609" s="104"/>
      <c r="M609" s="104"/>
      <c r="N609" s="104"/>
      <c r="O609" s="104"/>
      <c r="P609" s="104"/>
    </row>
    <row r="610" spans="5:16" x14ac:dyDescent="0.2">
      <c r="E610" s="103"/>
      <c r="F610" s="103"/>
      <c r="G610" s="103"/>
      <c r="H610" s="103"/>
      <c r="I610" s="103"/>
      <c r="J610" s="103"/>
      <c r="K610" s="103"/>
      <c r="L610" s="104"/>
      <c r="M610" s="104"/>
      <c r="N610" s="104"/>
      <c r="O610" s="104"/>
      <c r="P610" s="104"/>
    </row>
    <row r="611" spans="5:16" x14ac:dyDescent="0.2">
      <c r="E611" s="103"/>
      <c r="F611" s="103"/>
      <c r="G611" s="103"/>
      <c r="H611" s="103"/>
      <c r="I611" s="103"/>
      <c r="J611" s="103"/>
      <c r="K611" s="103"/>
      <c r="L611" s="104"/>
      <c r="M611" s="104"/>
      <c r="N611" s="104"/>
      <c r="O611" s="104"/>
      <c r="P611" s="104"/>
    </row>
    <row r="612" spans="5:16" x14ac:dyDescent="0.2">
      <c r="E612" s="103"/>
      <c r="F612" s="103"/>
      <c r="G612" s="103"/>
      <c r="H612" s="103"/>
      <c r="I612" s="103"/>
      <c r="J612" s="103"/>
      <c r="K612" s="103"/>
      <c r="L612" s="104"/>
      <c r="M612" s="104"/>
      <c r="N612" s="104"/>
      <c r="O612" s="104"/>
      <c r="P612" s="104"/>
    </row>
    <row r="613" spans="5:16" x14ac:dyDescent="0.2">
      <c r="E613" s="103"/>
      <c r="F613" s="103"/>
      <c r="G613" s="103"/>
      <c r="H613" s="103"/>
      <c r="I613" s="103"/>
      <c r="J613" s="103"/>
      <c r="K613" s="103"/>
      <c r="L613" s="104"/>
      <c r="M613" s="104"/>
      <c r="N613" s="104"/>
      <c r="O613" s="104"/>
      <c r="P613" s="104"/>
    </row>
    <row r="614" spans="5:16" x14ac:dyDescent="0.2">
      <c r="E614" s="103"/>
      <c r="F614" s="103"/>
      <c r="G614" s="103"/>
      <c r="H614" s="103"/>
      <c r="I614" s="103"/>
      <c r="J614" s="103"/>
      <c r="K614" s="103"/>
      <c r="L614" s="104"/>
      <c r="M614" s="104"/>
      <c r="N614" s="104"/>
      <c r="O614" s="104"/>
      <c r="P614" s="104"/>
    </row>
    <row r="615" spans="5:16" x14ac:dyDescent="0.2">
      <c r="E615" s="103"/>
      <c r="F615" s="103"/>
      <c r="G615" s="103"/>
      <c r="H615" s="103"/>
      <c r="I615" s="103"/>
      <c r="J615" s="103"/>
      <c r="K615" s="103"/>
      <c r="L615" s="104"/>
      <c r="M615" s="104"/>
      <c r="N615" s="104"/>
      <c r="O615" s="104"/>
      <c r="P615" s="104"/>
    </row>
    <row r="616" spans="5:16" x14ac:dyDescent="0.2">
      <c r="E616" s="103"/>
      <c r="F616" s="103"/>
      <c r="G616" s="103"/>
      <c r="H616" s="103"/>
      <c r="I616" s="103"/>
      <c r="J616" s="103"/>
      <c r="K616" s="103"/>
      <c r="L616" s="104"/>
      <c r="M616" s="104"/>
      <c r="N616" s="104"/>
      <c r="O616" s="104"/>
      <c r="P616" s="104"/>
    </row>
    <row r="617" spans="5:16" x14ac:dyDescent="0.2">
      <c r="E617" s="103"/>
      <c r="F617" s="103"/>
      <c r="G617" s="103"/>
      <c r="H617" s="103"/>
      <c r="I617" s="103"/>
      <c r="J617" s="103"/>
      <c r="K617" s="103"/>
      <c r="L617" s="104"/>
      <c r="M617" s="104"/>
      <c r="N617" s="104"/>
      <c r="O617" s="104"/>
      <c r="P617" s="104"/>
    </row>
    <row r="618" spans="5:16" x14ac:dyDescent="0.2">
      <c r="E618" s="103"/>
      <c r="F618" s="103"/>
      <c r="G618" s="103"/>
      <c r="H618" s="103"/>
      <c r="I618" s="103"/>
      <c r="J618" s="103"/>
      <c r="K618" s="103"/>
      <c r="L618" s="104"/>
      <c r="M618" s="104"/>
      <c r="N618" s="104"/>
      <c r="O618" s="104"/>
      <c r="P618" s="104"/>
    </row>
    <row r="619" spans="5:16" x14ac:dyDescent="0.2">
      <c r="E619" s="103"/>
      <c r="F619" s="103"/>
      <c r="G619" s="103"/>
      <c r="H619" s="103"/>
      <c r="I619" s="103"/>
      <c r="J619" s="103"/>
      <c r="K619" s="103"/>
      <c r="L619" s="104"/>
      <c r="M619" s="104"/>
      <c r="N619" s="104"/>
      <c r="O619" s="104"/>
      <c r="P619" s="104"/>
    </row>
    <row r="620" spans="5:16" x14ac:dyDescent="0.2">
      <c r="E620" s="103"/>
      <c r="F620" s="103"/>
      <c r="G620" s="103"/>
      <c r="H620" s="103"/>
      <c r="I620" s="103"/>
      <c r="J620" s="103"/>
      <c r="K620" s="103"/>
      <c r="L620" s="104"/>
      <c r="M620" s="104"/>
      <c r="N620" s="104"/>
      <c r="O620" s="104"/>
      <c r="P620" s="104"/>
    </row>
    <row r="621" spans="5:16" x14ac:dyDescent="0.2">
      <c r="E621" s="103"/>
      <c r="F621" s="103"/>
      <c r="G621" s="103"/>
      <c r="H621" s="103"/>
      <c r="I621" s="103"/>
      <c r="J621" s="103"/>
      <c r="K621" s="103"/>
      <c r="L621" s="104"/>
      <c r="M621" s="104"/>
      <c r="N621" s="104"/>
      <c r="O621" s="104"/>
      <c r="P621" s="104"/>
    </row>
    <row r="622" spans="5:16" x14ac:dyDescent="0.2">
      <c r="E622" s="103"/>
      <c r="F622" s="103"/>
      <c r="G622" s="103"/>
      <c r="H622" s="103"/>
      <c r="I622" s="103"/>
      <c r="J622" s="103"/>
      <c r="K622" s="103"/>
      <c r="L622" s="104"/>
      <c r="M622" s="104"/>
      <c r="N622" s="104"/>
      <c r="O622" s="104"/>
      <c r="P622" s="104"/>
    </row>
    <row r="623" spans="5:16" x14ac:dyDescent="0.2">
      <c r="E623" s="103"/>
      <c r="F623" s="103"/>
      <c r="G623" s="103"/>
      <c r="H623" s="103"/>
      <c r="I623" s="103"/>
      <c r="J623" s="103"/>
      <c r="K623" s="103"/>
      <c r="L623" s="104"/>
      <c r="M623" s="104"/>
      <c r="N623" s="104"/>
      <c r="O623" s="104"/>
      <c r="P623" s="104"/>
    </row>
    <row r="624" spans="5:16" x14ac:dyDescent="0.2">
      <c r="E624" s="103"/>
      <c r="F624" s="103"/>
      <c r="G624" s="103"/>
      <c r="H624" s="103"/>
      <c r="I624" s="103"/>
      <c r="J624" s="103"/>
      <c r="K624" s="103"/>
      <c r="L624" s="104"/>
      <c r="M624" s="104"/>
      <c r="N624" s="104"/>
      <c r="O624" s="104"/>
      <c r="P624" s="104"/>
    </row>
    <row r="625" spans="5:16" x14ac:dyDescent="0.2">
      <c r="E625" s="103"/>
      <c r="F625" s="103"/>
      <c r="G625" s="103"/>
      <c r="H625" s="103"/>
      <c r="I625" s="103"/>
      <c r="J625" s="103"/>
      <c r="K625" s="103"/>
      <c r="L625" s="104"/>
      <c r="M625" s="104"/>
      <c r="N625" s="104"/>
      <c r="O625" s="104"/>
      <c r="P625" s="104"/>
    </row>
    <row r="626" spans="5:16" x14ac:dyDescent="0.2">
      <c r="E626" s="103"/>
      <c r="F626" s="103"/>
      <c r="G626" s="103"/>
      <c r="H626" s="103"/>
      <c r="I626" s="103"/>
      <c r="J626" s="103"/>
      <c r="K626" s="103"/>
      <c r="L626" s="104"/>
      <c r="M626" s="104"/>
      <c r="N626" s="104"/>
      <c r="O626" s="104"/>
      <c r="P626" s="104"/>
    </row>
    <row r="627" spans="5:16" x14ac:dyDescent="0.2">
      <c r="E627" s="103"/>
      <c r="F627" s="103"/>
      <c r="G627" s="103"/>
      <c r="H627" s="103"/>
      <c r="I627" s="103"/>
      <c r="J627" s="103"/>
      <c r="K627" s="103"/>
      <c r="L627" s="104"/>
      <c r="M627" s="104"/>
      <c r="N627" s="104"/>
      <c r="O627" s="104"/>
      <c r="P627" s="104"/>
    </row>
    <row r="628" spans="5:16" x14ac:dyDescent="0.2">
      <c r="E628" s="103"/>
      <c r="F628" s="103"/>
      <c r="G628" s="103"/>
      <c r="H628" s="103"/>
      <c r="I628" s="103"/>
      <c r="J628" s="103"/>
      <c r="K628" s="103"/>
      <c r="L628" s="104"/>
      <c r="M628" s="104"/>
      <c r="N628" s="104"/>
      <c r="O628" s="104"/>
      <c r="P628" s="104"/>
    </row>
    <row r="629" spans="5:16" x14ac:dyDescent="0.2">
      <c r="E629" s="103"/>
      <c r="F629" s="103"/>
      <c r="G629" s="103"/>
      <c r="H629" s="103"/>
      <c r="I629" s="103"/>
      <c r="J629" s="103"/>
      <c r="K629" s="103"/>
      <c r="L629" s="104"/>
      <c r="M629" s="104"/>
      <c r="N629" s="104"/>
      <c r="O629" s="104"/>
      <c r="P629" s="104"/>
    </row>
    <row r="630" spans="5:16" x14ac:dyDescent="0.2">
      <c r="E630" s="103"/>
      <c r="F630" s="103"/>
      <c r="G630" s="103"/>
      <c r="H630" s="103"/>
      <c r="I630" s="103"/>
      <c r="J630" s="103"/>
      <c r="K630" s="103"/>
      <c r="L630" s="104"/>
      <c r="M630" s="104"/>
      <c r="N630" s="104"/>
      <c r="O630" s="104"/>
      <c r="P630" s="104"/>
    </row>
    <row r="631" spans="5:16" x14ac:dyDescent="0.2">
      <c r="E631" s="103"/>
      <c r="F631" s="103"/>
      <c r="G631" s="103"/>
      <c r="H631" s="103"/>
      <c r="I631" s="103"/>
      <c r="J631" s="103"/>
      <c r="K631" s="103"/>
      <c r="L631" s="104"/>
      <c r="M631" s="104"/>
      <c r="N631" s="104"/>
      <c r="O631" s="104"/>
      <c r="P631" s="104"/>
    </row>
    <row r="632" spans="5:16" x14ac:dyDescent="0.2">
      <c r="E632" s="103"/>
      <c r="F632" s="103"/>
      <c r="G632" s="103"/>
      <c r="H632" s="103"/>
      <c r="I632" s="103"/>
      <c r="J632" s="103"/>
      <c r="K632" s="103"/>
      <c r="L632" s="104"/>
      <c r="M632" s="104"/>
      <c r="N632" s="104"/>
      <c r="O632" s="104"/>
      <c r="P632" s="104"/>
    </row>
    <row r="633" spans="5:16" x14ac:dyDescent="0.2">
      <c r="E633" s="103"/>
      <c r="F633" s="103"/>
      <c r="G633" s="103"/>
      <c r="H633" s="103"/>
      <c r="I633" s="103"/>
      <c r="J633" s="103"/>
      <c r="K633" s="103"/>
      <c r="L633" s="104"/>
      <c r="M633" s="104"/>
      <c r="N633" s="104"/>
      <c r="O633" s="104"/>
      <c r="P633" s="104"/>
    </row>
    <row r="634" spans="5:16" x14ac:dyDescent="0.2">
      <c r="E634" s="103"/>
      <c r="F634" s="103"/>
      <c r="G634" s="103"/>
      <c r="H634" s="103"/>
      <c r="I634" s="103"/>
      <c r="J634" s="103"/>
      <c r="K634" s="103"/>
      <c r="L634" s="104"/>
      <c r="M634" s="104"/>
      <c r="N634" s="104"/>
      <c r="O634" s="104"/>
      <c r="P634" s="104"/>
    </row>
    <row r="635" spans="5:16" x14ac:dyDescent="0.2">
      <c r="E635" s="103"/>
      <c r="F635" s="103"/>
      <c r="G635" s="103"/>
      <c r="H635" s="103"/>
      <c r="I635" s="103"/>
      <c r="J635" s="103"/>
      <c r="K635" s="103"/>
      <c r="L635" s="104"/>
      <c r="M635" s="104"/>
      <c r="N635" s="104"/>
      <c r="O635" s="104"/>
      <c r="P635" s="104"/>
    </row>
    <row r="636" spans="5:16" x14ac:dyDescent="0.2">
      <c r="E636" s="103"/>
      <c r="F636" s="103"/>
      <c r="G636" s="103"/>
      <c r="H636" s="103"/>
      <c r="I636" s="103"/>
      <c r="J636" s="103"/>
      <c r="K636" s="103"/>
      <c r="L636" s="104"/>
      <c r="M636" s="104"/>
      <c r="N636" s="104"/>
      <c r="O636" s="104"/>
      <c r="P636" s="104"/>
    </row>
    <row r="637" spans="5:16" x14ac:dyDescent="0.2">
      <c r="E637" s="103"/>
      <c r="F637" s="103"/>
      <c r="G637" s="103"/>
      <c r="H637" s="103"/>
      <c r="I637" s="103"/>
      <c r="J637" s="103"/>
      <c r="K637" s="103"/>
      <c r="L637" s="104"/>
      <c r="M637" s="104"/>
      <c r="N637" s="104"/>
      <c r="O637" s="104"/>
      <c r="P637" s="104"/>
    </row>
    <row r="638" spans="5:16" x14ac:dyDescent="0.2">
      <c r="E638" s="103"/>
      <c r="F638" s="103"/>
      <c r="G638" s="103"/>
      <c r="H638" s="103"/>
      <c r="I638" s="103"/>
      <c r="J638" s="103"/>
      <c r="K638" s="103"/>
      <c r="L638" s="104"/>
      <c r="M638" s="104"/>
      <c r="N638" s="104"/>
      <c r="O638" s="104"/>
      <c r="P638" s="104"/>
    </row>
    <row r="639" spans="5:16" x14ac:dyDescent="0.2">
      <c r="E639" s="103"/>
      <c r="F639" s="103"/>
      <c r="G639" s="103"/>
      <c r="H639" s="103"/>
      <c r="I639" s="103"/>
      <c r="J639" s="103"/>
      <c r="K639" s="103"/>
      <c r="L639" s="104"/>
      <c r="M639" s="104"/>
      <c r="N639" s="104"/>
      <c r="O639" s="104"/>
      <c r="P639" s="104"/>
    </row>
    <row r="640" spans="5:16" x14ac:dyDescent="0.2">
      <c r="E640" s="103"/>
      <c r="F640" s="103"/>
      <c r="G640" s="103"/>
      <c r="H640" s="103"/>
      <c r="I640" s="103"/>
      <c r="J640" s="103"/>
      <c r="K640" s="103"/>
      <c r="L640" s="104"/>
      <c r="M640" s="104"/>
      <c r="N640" s="104"/>
      <c r="O640" s="104"/>
      <c r="P640" s="104"/>
    </row>
    <row r="641" spans="5:16" x14ac:dyDescent="0.2">
      <c r="E641" s="103"/>
      <c r="F641" s="103"/>
      <c r="G641" s="103"/>
      <c r="H641" s="103"/>
      <c r="I641" s="103"/>
      <c r="J641" s="103"/>
      <c r="K641" s="103"/>
      <c r="L641" s="104"/>
      <c r="M641" s="104"/>
      <c r="N641" s="104"/>
      <c r="O641" s="104"/>
      <c r="P641" s="104"/>
    </row>
    <row r="642" spans="5:16" x14ac:dyDescent="0.2">
      <c r="E642" s="103"/>
      <c r="F642" s="103"/>
      <c r="G642" s="103"/>
      <c r="H642" s="103"/>
      <c r="I642" s="103"/>
      <c r="J642" s="103"/>
      <c r="K642" s="103"/>
      <c r="L642" s="104"/>
      <c r="M642" s="104"/>
      <c r="N642" s="104"/>
      <c r="O642" s="104"/>
      <c r="P642" s="104"/>
    </row>
    <row r="643" spans="5:16" x14ac:dyDescent="0.2">
      <c r="E643" s="103"/>
      <c r="F643" s="103"/>
      <c r="G643" s="103"/>
      <c r="H643" s="103"/>
      <c r="I643" s="103"/>
      <c r="J643" s="103"/>
      <c r="K643" s="103"/>
      <c r="L643" s="104"/>
      <c r="M643" s="104"/>
      <c r="N643" s="104"/>
      <c r="O643" s="104"/>
      <c r="P643" s="104"/>
    </row>
    <row r="644" spans="5:16" x14ac:dyDescent="0.2">
      <c r="E644" s="103"/>
      <c r="F644" s="103"/>
      <c r="G644" s="103"/>
      <c r="H644" s="103"/>
      <c r="I644" s="103"/>
      <c r="J644" s="103"/>
      <c r="K644" s="103"/>
      <c r="L644" s="104"/>
      <c r="M644" s="104"/>
      <c r="N644" s="104"/>
      <c r="O644" s="104"/>
      <c r="P644" s="104"/>
    </row>
    <row r="645" spans="5:16" x14ac:dyDescent="0.2">
      <c r="E645" s="103"/>
      <c r="F645" s="103"/>
      <c r="G645" s="103"/>
      <c r="H645" s="103"/>
      <c r="I645" s="103"/>
      <c r="J645" s="103"/>
      <c r="K645" s="103"/>
      <c r="L645" s="104"/>
      <c r="M645" s="104"/>
      <c r="N645" s="104"/>
      <c r="O645" s="104"/>
      <c r="P645" s="104"/>
    </row>
    <row r="646" spans="5:16" x14ac:dyDescent="0.2">
      <c r="E646" s="103"/>
      <c r="F646" s="103"/>
      <c r="G646" s="103"/>
      <c r="H646" s="103"/>
      <c r="I646" s="103"/>
      <c r="J646" s="103"/>
      <c r="K646" s="103"/>
      <c r="L646" s="104"/>
      <c r="M646" s="104"/>
      <c r="N646" s="104"/>
      <c r="O646" s="104"/>
      <c r="P646" s="104"/>
    </row>
    <row r="647" spans="5:16" x14ac:dyDescent="0.2">
      <c r="E647" s="103"/>
      <c r="F647" s="103"/>
      <c r="G647" s="103"/>
      <c r="H647" s="103"/>
      <c r="I647" s="103"/>
      <c r="J647" s="103"/>
      <c r="K647" s="103"/>
      <c r="L647" s="104"/>
      <c r="M647" s="104"/>
      <c r="N647" s="104"/>
      <c r="O647" s="104"/>
      <c r="P647" s="104"/>
    </row>
    <row r="648" spans="5:16" x14ac:dyDescent="0.2">
      <c r="E648" s="103"/>
      <c r="F648" s="103"/>
      <c r="G648" s="103"/>
      <c r="H648" s="103"/>
      <c r="I648" s="103"/>
      <c r="J648" s="103"/>
      <c r="K648" s="103"/>
      <c r="L648" s="104"/>
      <c r="M648" s="104"/>
      <c r="N648" s="104"/>
      <c r="O648" s="104"/>
      <c r="P648" s="104"/>
    </row>
    <row r="649" spans="5:16" x14ac:dyDescent="0.2">
      <c r="E649" s="103"/>
      <c r="F649" s="103"/>
      <c r="G649" s="103"/>
      <c r="H649" s="103"/>
      <c r="I649" s="103"/>
      <c r="J649" s="103"/>
      <c r="K649" s="103"/>
      <c r="L649" s="104"/>
      <c r="M649" s="104"/>
      <c r="N649" s="104"/>
      <c r="O649" s="104"/>
      <c r="P649" s="104"/>
    </row>
    <row r="650" spans="5:16" x14ac:dyDescent="0.2">
      <c r="E650" s="103"/>
      <c r="F650" s="103"/>
      <c r="G650" s="103"/>
      <c r="H650" s="103"/>
      <c r="I650" s="103"/>
      <c r="J650" s="103"/>
      <c r="K650" s="103"/>
      <c r="L650" s="104"/>
      <c r="M650" s="104"/>
      <c r="N650" s="104"/>
      <c r="O650" s="104"/>
      <c r="P650" s="104"/>
    </row>
    <row r="651" spans="5:16" x14ac:dyDescent="0.2">
      <c r="E651" s="103"/>
      <c r="F651" s="103"/>
      <c r="G651" s="103"/>
      <c r="H651" s="103"/>
      <c r="I651" s="103"/>
      <c r="J651" s="103"/>
      <c r="K651" s="103"/>
      <c r="L651" s="104"/>
      <c r="M651" s="104"/>
      <c r="N651" s="104"/>
      <c r="O651" s="104"/>
      <c r="P651" s="104"/>
    </row>
    <row r="652" spans="5:16" x14ac:dyDescent="0.2">
      <c r="E652" s="103"/>
      <c r="F652" s="103"/>
      <c r="G652" s="103"/>
      <c r="H652" s="103"/>
      <c r="I652" s="103"/>
      <c r="J652" s="103"/>
      <c r="K652" s="103"/>
      <c r="L652" s="104"/>
      <c r="M652" s="104"/>
      <c r="N652" s="104"/>
      <c r="O652" s="104"/>
      <c r="P652" s="104"/>
    </row>
    <row r="653" spans="5:16" x14ac:dyDescent="0.2">
      <c r="E653" s="103"/>
      <c r="F653" s="103"/>
      <c r="G653" s="103"/>
      <c r="H653" s="103"/>
      <c r="I653" s="103"/>
      <c r="J653" s="103"/>
      <c r="K653" s="103"/>
      <c r="L653" s="104"/>
      <c r="M653" s="104"/>
      <c r="N653" s="104"/>
      <c r="O653" s="104"/>
      <c r="P653" s="104"/>
    </row>
    <row r="654" spans="5:16" x14ac:dyDescent="0.2">
      <c r="E654" s="103"/>
      <c r="F654" s="103"/>
      <c r="G654" s="103"/>
      <c r="H654" s="103"/>
      <c r="I654" s="103"/>
      <c r="J654" s="103"/>
      <c r="K654" s="103"/>
      <c r="L654" s="104"/>
      <c r="M654" s="104"/>
      <c r="N654" s="104"/>
      <c r="O654" s="104"/>
      <c r="P654" s="104"/>
    </row>
    <row r="655" spans="5:16" x14ac:dyDescent="0.2">
      <c r="E655" s="103"/>
      <c r="F655" s="103"/>
      <c r="G655" s="103"/>
      <c r="H655" s="103"/>
      <c r="I655" s="103"/>
      <c r="J655" s="103"/>
      <c r="K655" s="103"/>
      <c r="L655" s="104"/>
      <c r="M655" s="104"/>
      <c r="N655" s="104"/>
      <c r="O655" s="104"/>
      <c r="P655" s="104"/>
    </row>
    <row r="656" spans="5:16" x14ac:dyDescent="0.2">
      <c r="E656" s="103"/>
      <c r="F656" s="103"/>
      <c r="G656" s="103"/>
      <c r="H656" s="103"/>
      <c r="I656" s="103"/>
      <c r="J656" s="103"/>
      <c r="K656" s="103"/>
      <c r="L656" s="104"/>
      <c r="M656" s="104"/>
      <c r="N656" s="104"/>
      <c r="O656" s="104"/>
      <c r="P656" s="104"/>
    </row>
    <row r="657" spans="5:16" x14ac:dyDescent="0.2">
      <c r="E657" s="103"/>
      <c r="F657" s="103"/>
      <c r="G657" s="103"/>
      <c r="H657" s="103"/>
      <c r="I657" s="103"/>
      <c r="J657" s="103"/>
      <c r="K657" s="103"/>
      <c r="L657" s="104"/>
      <c r="M657" s="104"/>
      <c r="N657" s="104"/>
      <c r="O657" s="104"/>
      <c r="P657" s="104"/>
    </row>
    <row r="658" spans="5:16" x14ac:dyDescent="0.2">
      <c r="E658" s="103"/>
      <c r="F658" s="103"/>
      <c r="G658" s="103"/>
      <c r="H658" s="103"/>
      <c r="I658" s="103"/>
      <c r="J658" s="103"/>
      <c r="K658" s="103"/>
      <c r="L658" s="104"/>
      <c r="M658" s="104"/>
      <c r="N658" s="104"/>
      <c r="O658" s="104"/>
      <c r="P658" s="104"/>
    </row>
    <row r="659" spans="5:16" x14ac:dyDescent="0.2">
      <c r="E659" s="103"/>
      <c r="F659" s="103"/>
      <c r="G659" s="103"/>
      <c r="H659" s="103"/>
      <c r="I659" s="103"/>
      <c r="J659" s="103"/>
      <c r="K659" s="103"/>
      <c r="L659" s="104"/>
      <c r="M659" s="104"/>
      <c r="N659" s="104"/>
      <c r="O659" s="104"/>
      <c r="P659" s="104"/>
    </row>
    <row r="660" spans="5:16" x14ac:dyDescent="0.2">
      <c r="E660" s="103"/>
      <c r="F660" s="103"/>
      <c r="G660" s="103"/>
      <c r="H660" s="103"/>
      <c r="I660" s="103"/>
      <c r="J660" s="103"/>
      <c r="K660" s="103"/>
      <c r="L660" s="104"/>
      <c r="M660" s="104"/>
      <c r="N660" s="104"/>
      <c r="O660" s="104"/>
      <c r="P660" s="104"/>
    </row>
    <row r="661" spans="5:16" x14ac:dyDescent="0.2">
      <c r="E661" s="103"/>
      <c r="F661" s="103"/>
      <c r="G661" s="103"/>
      <c r="H661" s="103"/>
      <c r="I661" s="103"/>
      <c r="J661" s="103"/>
      <c r="K661" s="103"/>
      <c r="L661" s="104"/>
      <c r="M661" s="104"/>
      <c r="N661" s="104"/>
      <c r="O661" s="104"/>
      <c r="P661" s="104"/>
    </row>
    <row r="662" spans="5:16" x14ac:dyDescent="0.2">
      <c r="E662" s="103"/>
      <c r="F662" s="103"/>
      <c r="G662" s="103"/>
      <c r="H662" s="103"/>
      <c r="I662" s="103"/>
      <c r="J662" s="103"/>
      <c r="K662" s="103"/>
      <c r="L662" s="104"/>
      <c r="M662" s="104"/>
      <c r="N662" s="104"/>
      <c r="O662" s="104"/>
      <c r="P662" s="104"/>
    </row>
    <row r="663" spans="5:16" x14ac:dyDescent="0.2">
      <c r="E663" s="103"/>
      <c r="F663" s="103"/>
      <c r="G663" s="103"/>
      <c r="H663" s="103"/>
      <c r="I663" s="103"/>
      <c r="J663" s="103"/>
      <c r="K663" s="103"/>
      <c r="L663" s="104"/>
      <c r="M663" s="104"/>
      <c r="N663" s="104"/>
      <c r="O663" s="104"/>
      <c r="P663" s="104"/>
    </row>
    <row r="664" spans="5:16" x14ac:dyDescent="0.2">
      <c r="E664" s="103"/>
      <c r="F664" s="103"/>
      <c r="G664" s="103"/>
      <c r="H664" s="103"/>
      <c r="I664" s="103"/>
      <c r="J664" s="103"/>
      <c r="K664" s="103"/>
      <c r="L664" s="104"/>
      <c r="M664" s="104"/>
      <c r="N664" s="104"/>
      <c r="O664" s="104"/>
      <c r="P664" s="104"/>
    </row>
    <row r="665" spans="5:16" x14ac:dyDescent="0.2">
      <c r="E665" s="103"/>
      <c r="F665" s="103"/>
      <c r="G665" s="103"/>
      <c r="H665" s="103"/>
      <c r="I665" s="103"/>
      <c r="J665" s="103"/>
      <c r="K665" s="103"/>
      <c r="L665" s="104"/>
      <c r="M665" s="104"/>
      <c r="N665" s="104"/>
      <c r="O665" s="104"/>
      <c r="P665" s="104"/>
    </row>
    <row r="666" spans="5:16" x14ac:dyDescent="0.2">
      <c r="E666" s="103"/>
      <c r="F666" s="103"/>
      <c r="G666" s="103"/>
      <c r="H666" s="103"/>
      <c r="I666" s="103"/>
      <c r="J666" s="103"/>
      <c r="K666" s="103"/>
      <c r="L666" s="104"/>
      <c r="M666" s="104"/>
      <c r="N666" s="104"/>
      <c r="O666" s="104"/>
      <c r="P666" s="104"/>
    </row>
    <row r="667" spans="5:16" x14ac:dyDescent="0.2">
      <c r="E667" s="103"/>
      <c r="F667" s="103"/>
      <c r="G667" s="103"/>
      <c r="H667" s="103"/>
      <c r="I667" s="103"/>
      <c r="J667" s="103"/>
      <c r="K667" s="103"/>
      <c r="L667" s="104"/>
      <c r="M667" s="104"/>
      <c r="N667" s="104"/>
      <c r="O667" s="104"/>
      <c r="P667" s="104"/>
    </row>
    <row r="668" spans="5:16" x14ac:dyDescent="0.2">
      <c r="E668" s="103"/>
      <c r="F668" s="103"/>
      <c r="G668" s="103"/>
      <c r="H668" s="103"/>
      <c r="I668" s="103"/>
      <c r="J668" s="103"/>
      <c r="K668" s="103"/>
      <c r="L668" s="104"/>
      <c r="M668" s="104"/>
      <c r="N668" s="104"/>
      <c r="O668" s="104"/>
      <c r="P668" s="104"/>
    </row>
    <row r="669" spans="5:16" x14ac:dyDescent="0.2">
      <c r="E669" s="103"/>
      <c r="F669" s="103"/>
      <c r="G669" s="103"/>
      <c r="H669" s="103"/>
      <c r="I669" s="103"/>
      <c r="J669" s="103"/>
      <c r="K669" s="103"/>
      <c r="L669" s="104"/>
      <c r="M669" s="104"/>
      <c r="N669" s="104"/>
      <c r="O669" s="104"/>
      <c r="P669" s="104"/>
    </row>
    <row r="670" spans="5:16" x14ac:dyDescent="0.2">
      <c r="E670" s="103"/>
      <c r="F670" s="103"/>
      <c r="G670" s="103"/>
      <c r="H670" s="103"/>
      <c r="I670" s="103"/>
      <c r="J670" s="103"/>
      <c r="K670" s="103"/>
      <c r="L670" s="104"/>
      <c r="M670" s="104"/>
      <c r="N670" s="104"/>
      <c r="O670" s="104"/>
      <c r="P670" s="104"/>
    </row>
    <row r="671" spans="5:16" x14ac:dyDescent="0.2">
      <c r="E671" s="103"/>
      <c r="F671" s="103"/>
      <c r="G671" s="103"/>
      <c r="H671" s="103"/>
      <c r="I671" s="103"/>
      <c r="J671" s="103"/>
      <c r="K671" s="103"/>
      <c r="L671" s="104"/>
      <c r="M671" s="104"/>
      <c r="N671" s="104"/>
      <c r="O671" s="104"/>
      <c r="P671" s="104"/>
    </row>
    <row r="672" spans="5:16" x14ac:dyDescent="0.2">
      <c r="E672" s="103"/>
      <c r="F672" s="103"/>
      <c r="G672" s="103"/>
      <c r="H672" s="103"/>
      <c r="I672" s="103"/>
      <c r="J672" s="103"/>
      <c r="K672" s="103"/>
      <c r="L672" s="104"/>
      <c r="M672" s="104"/>
      <c r="N672" s="104"/>
      <c r="O672" s="104"/>
      <c r="P672" s="104"/>
    </row>
    <row r="673" spans="5:16" x14ac:dyDescent="0.2">
      <c r="E673" s="103"/>
      <c r="F673" s="103"/>
      <c r="G673" s="103"/>
      <c r="H673" s="103"/>
      <c r="I673" s="103"/>
      <c r="J673" s="103"/>
      <c r="K673" s="103"/>
      <c r="L673" s="104"/>
      <c r="M673" s="104"/>
      <c r="N673" s="104"/>
      <c r="O673" s="104"/>
      <c r="P673" s="104"/>
    </row>
    <row r="674" spans="5:16" x14ac:dyDescent="0.2">
      <c r="E674" s="103"/>
      <c r="F674" s="103"/>
      <c r="G674" s="103"/>
      <c r="H674" s="103"/>
      <c r="I674" s="103"/>
      <c r="J674" s="103"/>
      <c r="K674" s="103"/>
      <c r="L674" s="104"/>
      <c r="M674" s="104"/>
      <c r="N674" s="104"/>
      <c r="O674" s="104"/>
      <c r="P674" s="104"/>
    </row>
    <row r="675" spans="5:16" x14ac:dyDescent="0.2">
      <c r="E675" s="103"/>
      <c r="F675" s="103"/>
      <c r="G675" s="103"/>
      <c r="H675" s="103"/>
      <c r="I675" s="103"/>
      <c r="J675" s="103"/>
      <c r="K675" s="103"/>
      <c r="L675" s="104"/>
      <c r="M675" s="104"/>
      <c r="N675" s="104"/>
      <c r="O675" s="104"/>
      <c r="P675" s="104"/>
    </row>
    <row r="676" spans="5:16" x14ac:dyDescent="0.2">
      <c r="E676" s="103"/>
      <c r="F676" s="103"/>
      <c r="G676" s="103"/>
      <c r="H676" s="103"/>
      <c r="I676" s="103"/>
      <c r="J676" s="103"/>
      <c r="K676" s="103"/>
      <c r="L676" s="104"/>
      <c r="M676" s="104"/>
      <c r="N676" s="104"/>
      <c r="O676" s="104"/>
      <c r="P676" s="104"/>
    </row>
    <row r="677" spans="5:16" x14ac:dyDescent="0.2">
      <c r="E677" s="103"/>
      <c r="F677" s="103"/>
      <c r="G677" s="103"/>
      <c r="H677" s="103"/>
      <c r="I677" s="103"/>
      <c r="J677" s="103"/>
      <c r="K677" s="103"/>
      <c r="L677" s="104"/>
      <c r="M677" s="104"/>
      <c r="N677" s="104"/>
      <c r="O677" s="104"/>
      <c r="P677" s="104"/>
    </row>
    <row r="678" spans="5:16" x14ac:dyDescent="0.2">
      <c r="E678" s="103"/>
      <c r="F678" s="103"/>
      <c r="G678" s="103"/>
      <c r="H678" s="103"/>
      <c r="I678" s="103"/>
      <c r="J678" s="103"/>
      <c r="K678" s="103"/>
      <c r="L678" s="104"/>
      <c r="M678" s="104"/>
      <c r="N678" s="104"/>
      <c r="O678" s="104"/>
      <c r="P678" s="104"/>
    </row>
    <row r="679" spans="5:16" x14ac:dyDescent="0.2">
      <c r="E679" s="103"/>
      <c r="F679" s="103"/>
      <c r="G679" s="103"/>
      <c r="H679" s="103"/>
      <c r="I679" s="103"/>
      <c r="J679" s="103"/>
      <c r="K679" s="103"/>
      <c r="L679" s="104"/>
      <c r="M679" s="104"/>
      <c r="N679" s="104"/>
      <c r="O679" s="104"/>
      <c r="P679" s="104"/>
    </row>
    <row r="680" spans="5:16" x14ac:dyDescent="0.2">
      <c r="E680" s="103"/>
      <c r="F680" s="103"/>
      <c r="G680" s="103"/>
      <c r="H680" s="103"/>
      <c r="I680" s="103"/>
      <c r="J680" s="103"/>
      <c r="K680" s="103"/>
      <c r="L680" s="104"/>
      <c r="M680" s="104"/>
      <c r="N680" s="104"/>
      <c r="O680" s="104"/>
      <c r="P680" s="104"/>
    </row>
    <row r="681" spans="5:16" x14ac:dyDescent="0.2">
      <c r="E681" s="103"/>
      <c r="F681" s="103"/>
      <c r="G681" s="103"/>
      <c r="H681" s="103"/>
      <c r="I681" s="103"/>
      <c r="J681" s="103"/>
      <c r="K681" s="103"/>
      <c r="L681" s="104"/>
      <c r="M681" s="104"/>
      <c r="N681" s="104"/>
      <c r="O681" s="104"/>
      <c r="P681" s="104"/>
    </row>
    <row r="682" spans="5:16" x14ac:dyDescent="0.2">
      <c r="E682" s="103"/>
      <c r="F682" s="103"/>
      <c r="G682" s="103"/>
      <c r="H682" s="103"/>
      <c r="I682" s="103"/>
      <c r="J682" s="103"/>
      <c r="K682" s="103"/>
      <c r="L682" s="104"/>
      <c r="M682" s="104"/>
      <c r="N682" s="104"/>
      <c r="O682" s="104"/>
      <c r="P682" s="104"/>
    </row>
    <row r="683" spans="5:16" x14ac:dyDescent="0.2">
      <c r="E683" s="103"/>
      <c r="F683" s="103"/>
      <c r="G683" s="103"/>
      <c r="H683" s="103"/>
      <c r="I683" s="103"/>
      <c r="J683" s="103"/>
      <c r="K683" s="103"/>
      <c r="L683" s="104"/>
      <c r="M683" s="104"/>
      <c r="N683" s="104"/>
      <c r="O683" s="104"/>
      <c r="P683" s="104"/>
    </row>
    <row r="684" spans="5:16" x14ac:dyDescent="0.2">
      <c r="E684" s="103"/>
      <c r="F684" s="103"/>
      <c r="G684" s="103"/>
      <c r="H684" s="103"/>
      <c r="I684" s="103"/>
      <c r="J684" s="103"/>
      <c r="K684" s="103"/>
      <c r="L684" s="104"/>
      <c r="M684" s="104"/>
      <c r="N684" s="104"/>
      <c r="O684" s="104"/>
      <c r="P684" s="104"/>
    </row>
    <row r="685" spans="5:16" x14ac:dyDescent="0.2">
      <c r="E685" s="103"/>
      <c r="F685" s="103"/>
      <c r="G685" s="103"/>
      <c r="H685" s="103"/>
      <c r="I685" s="103"/>
      <c r="J685" s="103"/>
      <c r="K685" s="103"/>
      <c r="L685" s="104"/>
      <c r="M685" s="104"/>
      <c r="N685" s="104"/>
      <c r="O685" s="104"/>
      <c r="P685" s="104"/>
    </row>
    <row r="686" spans="5:16" x14ac:dyDescent="0.2">
      <c r="E686" s="103"/>
      <c r="F686" s="103"/>
      <c r="G686" s="103"/>
      <c r="H686" s="103"/>
      <c r="I686" s="103"/>
      <c r="J686" s="103"/>
      <c r="K686" s="103"/>
      <c r="L686" s="104"/>
      <c r="M686" s="104"/>
      <c r="N686" s="104"/>
      <c r="O686" s="104"/>
      <c r="P686" s="104"/>
    </row>
    <row r="687" spans="5:16" x14ac:dyDescent="0.2">
      <c r="E687" s="103"/>
      <c r="F687" s="103"/>
      <c r="G687" s="103"/>
      <c r="H687" s="103"/>
      <c r="I687" s="103"/>
      <c r="J687" s="103"/>
      <c r="K687" s="103"/>
      <c r="L687" s="104"/>
      <c r="M687" s="104"/>
      <c r="N687" s="104"/>
      <c r="O687" s="104"/>
      <c r="P687" s="104"/>
    </row>
    <row r="688" spans="5:16" x14ac:dyDescent="0.2">
      <c r="E688" s="103"/>
      <c r="F688" s="103"/>
      <c r="G688" s="103"/>
      <c r="H688" s="103"/>
      <c r="I688" s="103"/>
      <c r="J688" s="103"/>
      <c r="K688" s="103"/>
      <c r="L688" s="104"/>
      <c r="M688" s="104"/>
      <c r="N688" s="104"/>
      <c r="O688" s="104"/>
      <c r="P688" s="104"/>
    </row>
    <row r="689" spans="5:16" x14ac:dyDescent="0.2">
      <c r="E689" s="103"/>
      <c r="F689" s="103"/>
      <c r="G689" s="103"/>
      <c r="H689" s="103"/>
      <c r="I689" s="103"/>
      <c r="J689" s="103"/>
      <c r="K689" s="103"/>
      <c r="L689" s="104"/>
      <c r="M689" s="104"/>
      <c r="N689" s="104"/>
      <c r="O689" s="104"/>
      <c r="P689" s="104"/>
    </row>
    <row r="690" spans="5:16" x14ac:dyDescent="0.2">
      <c r="E690" s="103"/>
      <c r="F690" s="103"/>
      <c r="G690" s="103"/>
      <c r="H690" s="103"/>
      <c r="I690" s="103"/>
      <c r="J690" s="103"/>
      <c r="K690" s="103"/>
      <c r="L690" s="104"/>
      <c r="M690" s="104"/>
      <c r="N690" s="104"/>
      <c r="O690" s="104"/>
      <c r="P690" s="104"/>
    </row>
    <row r="691" spans="5:16" x14ac:dyDescent="0.2">
      <c r="E691" s="103"/>
      <c r="F691" s="103"/>
      <c r="G691" s="103"/>
      <c r="H691" s="103"/>
      <c r="I691" s="103"/>
      <c r="J691" s="103"/>
      <c r="K691" s="103"/>
      <c r="L691" s="104"/>
      <c r="M691" s="104"/>
      <c r="N691" s="104"/>
      <c r="O691" s="104"/>
      <c r="P691" s="104"/>
    </row>
    <row r="692" spans="5:16" x14ac:dyDescent="0.2">
      <c r="E692" s="103"/>
      <c r="F692" s="103"/>
      <c r="G692" s="103"/>
      <c r="H692" s="103"/>
      <c r="I692" s="103"/>
      <c r="J692" s="103"/>
      <c r="K692" s="103"/>
      <c r="L692" s="104"/>
      <c r="M692" s="104"/>
      <c r="N692" s="104"/>
      <c r="O692" s="104"/>
      <c r="P692" s="104"/>
    </row>
    <row r="693" spans="5:16" x14ac:dyDescent="0.2">
      <c r="E693" s="103"/>
      <c r="F693" s="103"/>
      <c r="G693" s="103"/>
      <c r="H693" s="103"/>
      <c r="I693" s="103"/>
      <c r="J693" s="103"/>
      <c r="K693" s="103"/>
      <c r="L693" s="104"/>
      <c r="M693" s="104"/>
      <c r="N693" s="104"/>
      <c r="O693" s="104"/>
      <c r="P693" s="104"/>
    </row>
    <row r="694" spans="5:16" x14ac:dyDescent="0.2">
      <c r="E694" s="103"/>
      <c r="F694" s="103"/>
      <c r="G694" s="103"/>
      <c r="H694" s="103"/>
      <c r="I694" s="103"/>
      <c r="J694" s="103"/>
      <c r="K694" s="103"/>
      <c r="L694" s="104"/>
      <c r="M694" s="104"/>
      <c r="N694" s="104"/>
      <c r="O694" s="104"/>
      <c r="P694" s="104"/>
    </row>
    <row r="695" spans="5:16" x14ac:dyDescent="0.2">
      <c r="E695" s="103"/>
      <c r="F695" s="103"/>
      <c r="G695" s="103"/>
      <c r="H695" s="103"/>
      <c r="I695" s="103"/>
      <c r="J695" s="103"/>
      <c r="K695" s="103"/>
      <c r="L695" s="104"/>
      <c r="M695" s="104"/>
      <c r="N695" s="104"/>
      <c r="O695" s="104"/>
      <c r="P695" s="104"/>
    </row>
    <row r="696" spans="5:16" x14ac:dyDescent="0.2">
      <c r="E696" s="103"/>
      <c r="F696" s="103"/>
      <c r="G696" s="103"/>
      <c r="H696" s="103"/>
      <c r="I696" s="103"/>
      <c r="J696" s="103"/>
      <c r="K696" s="103"/>
      <c r="L696" s="104"/>
      <c r="M696" s="104"/>
      <c r="N696" s="104"/>
      <c r="O696" s="104"/>
      <c r="P696" s="104"/>
    </row>
    <row r="697" spans="5:16" x14ac:dyDescent="0.2">
      <c r="E697" s="103"/>
      <c r="F697" s="103"/>
      <c r="G697" s="103"/>
      <c r="H697" s="103"/>
      <c r="I697" s="103"/>
      <c r="J697" s="103"/>
      <c r="K697" s="103"/>
      <c r="L697" s="104"/>
      <c r="M697" s="104"/>
      <c r="N697" s="104"/>
      <c r="O697" s="104"/>
      <c r="P697" s="104"/>
    </row>
    <row r="698" spans="5:16" x14ac:dyDescent="0.2">
      <c r="E698" s="103"/>
      <c r="F698" s="103"/>
      <c r="G698" s="103"/>
      <c r="H698" s="103"/>
      <c r="I698" s="103"/>
      <c r="J698" s="103"/>
      <c r="K698" s="103"/>
      <c r="L698" s="104"/>
      <c r="M698" s="104"/>
      <c r="N698" s="104"/>
      <c r="O698" s="104"/>
      <c r="P698" s="104"/>
    </row>
    <row r="699" spans="5:16" x14ac:dyDescent="0.2">
      <c r="E699" s="103"/>
      <c r="F699" s="103"/>
      <c r="G699" s="103"/>
      <c r="H699" s="103"/>
      <c r="I699" s="103"/>
      <c r="J699" s="103"/>
      <c r="K699" s="103"/>
      <c r="L699" s="104"/>
      <c r="M699" s="104"/>
      <c r="N699" s="104"/>
      <c r="O699" s="104"/>
      <c r="P699" s="104"/>
    </row>
    <row r="700" spans="5:16" x14ac:dyDescent="0.2">
      <c r="E700" s="103"/>
      <c r="F700" s="103"/>
      <c r="G700" s="103"/>
      <c r="H700" s="103"/>
      <c r="I700" s="103"/>
      <c r="J700" s="103"/>
      <c r="K700" s="103"/>
      <c r="L700" s="104"/>
      <c r="M700" s="104"/>
      <c r="N700" s="104"/>
      <c r="O700" s="104"/>
      <c r="P700" s="104"/>
    </row>
    <row r="701" spans="5:16" x14ac:dyDescent="0.2">
      <c r="E701" s="103"/>
      <c r="F701" s="103"/>
      <c r="G701" s="103"/>
      <c r="H701" s="103"/>
      <c r="I701" s="103"/>
      <c r="J701" s="103"/>
      <c r="K701" s="103"/>
      <c r="L701" s="104"/>
      <c r="M701" s="104"/>
      <c r="N701" s="104"/>
      <c r="O701" s="104"/>
      <c r="P701" s="104"/>
    </row>
    <row r="702" spans="5:16" x14ac:dyDescent="0.2">
      <c r="E702" s="103"/>
      <c r="F702" s="103"/>
      <c r="G702" s="103"/>
      <c r="H702" s="103"/>
      <c r="I702" s="103"/>
      <c r="J702" s="103"/>
      <c r="K702" s="103"/>
      <c r="L702" s="104"/>
      <c r="M702" s="104"/>
      <c r="N702" s="104"/>
      <c r="O702" s="104"/>
      <c r="P702" s="104"/>
    </row>
    <row r="703" spans="5:16" x14ac:dyDescent="0.2">
      <c r="E703" s="103"/>
      <c r="F703" s="103"/>
      <c r="G703" s="103"/>
      <c r="H703" s="103"/>
      <c r="I703" s="103"/>
      <c r="J703" s="103"/>
      <c r="K703" s="103"/>
      <c r="L703" s="104"/>
      <c r="M703" s="104"/>
      <c r="N703" s="104"/>
      <c r="O703" s="104"/>
      <c r="P703" s="104"/>
    </row>
    <row r="704" spans="5:16" x14ac:dyDescent="0.2">
      <c r="E704" s="103"/>
      <c r="F704" s="103"/>
      <c r="G704" s="103"/>
      <c r="H704" s="103"/>
      <c r="I704" s="103"/>
      <c r="J704" s="103"/>
      <c r="K704" s="103"/>
      <c r="L704" s="104"/>
      <c r="M704" s="104"/>
      <c r="N704" s="104"/>
      <c r="O704" s="104"/>
      <c r="P704" s="104"/>
    </row>
    <row r="705" spans="5:16" x14ac:dyDescent="0.2">
      <c r="E705" s="103"/>
      <c r="F705" s="103"/>
      <c r="G705" s="103"/>
      <c r="H705" s="103"/>
      <c r="I705" s="103"/>
      <c r="J705" s="103"/>
      <c r="K705" s="103"/>
      <c r="L705" s="104"/>
      <c r="M705" s="104"/>
      <c r="N705" s="104"/>
      <c r="O705" s="104"/>
      <c r="P705" s="104"/>
    </row>
    <row r="706" spans="5:16" x14ac:dyDescent="0.2">
      <c r="E706" s="103"/>
      <c r="F706" s="103"/>
      <c r="G706" s="103"/>
      <c r="H706" s="103"/>
      <c r="I706" s="103"/>
      <c r="J706" s="103"/>
      <c r="K706" s="103"/>
      <c r="L706" s="104"/>
      <c r="M706" s="104"/>
      <c r="N706" s="104"/>
      <c r="O706" s="104"/>
      <c r="P706" s="104"/>
    </row>
    <row r="707" spans="5:16" x14ac:dyDescent="0.2">
      <c r="E707" s="103"/>
      <c r="F707" s="103"/>
      <c r="G707" s="103"/>
      <c r="H707" s="103"/>
      <c r="I707" s="103"/>
      <c r="J707" s="103"/>
      <c r="K707" s="103"/>
      <c r="L707" s="104"/>
      <c r="M707" s="104"/>
      <c r="N707" s="104"/>
      <c r="O707" s="104"/>
      <c r="P707" s="104"/>
    </row>
    <row r="708" spans="5:16" x14ac:dyDescent="0.2">
      <c r="E708" s="103"/>
      <c r="F708" s="103"/>
      <c r="G708" s="103"/>
      <c r="H708" s="103"/>
      <c r="I708" s="103"/>
      <c r="J708" s="103"/>
      <c r="K708" s="103"/>
      <c r="L708" s="104"/>
      <c r="M708" s="104"/>
      <c r="N708" s="104"/>
      <c r="O708" s="104"/>
      <c r="P708" s="104"/>
    </row>
    <row r="709" spans="5:16" x14ac:dyDescent="0.2">
      <c r="E709" s="103"/>
      <c r="F709" s="103"/>
      <c r="G709" s="103"/>
      <c r="H709" s="103"/>
      <c r="I709" s="103"/>
      <c r="J709" s="103"/>
      <c r="K709" s="103"/>
      <c r="L709" s="104"/>
      <c r="M709" s="104"/>
      <c r="N709" s="104"/>
      <c r="O709" s="104"/>
      <c r="P709" s="104"/>
    </row>
    <row r="710" spans="5:16" x14ac:dyDescent="0.2">
      <c r="E710" s="103"/>
      <c r="F710" s="103"/>
      <c r="G710" s="103"/>
      <c r="H710" s="103"/>
      <c r="I710" s="103"/>
      <c r="J710" s="103"/>
      <c r="K710" s="103"/>
      <c r="L710" s="104"/>
      <c r="M710" s="104"/>
      <c r="N710" s="104"/>
      <c r="O710" s="104"/>
      <c r="P710" s="104"/>
    </row>
    <row r="711" spans="5:16" x14ac:dyDescent="0.2">
      <c r="E711" s="103"/>
      <c r="F711" s="103"/>
      <c r="G711" s="103"/>
      <c r="H711" s="103"/>
      <c r="I711" s="103"/>
      <c r="J711" s="103"/>
      <c r="K711" s="103"/>
      <c r="L711" s="104"/>
      <c r="M711" s="104"/>
      <c r="N711" s="104"/>
      <c r="O711" s="104"/>
      <c r="P711" s="104"/>
    </row>
    <row r="712" spans="5:16" x14ac:dyDescent="0.2">
      <c r="E712" s="103"/>
      <c r="F712" s="103"/>
      <c r="G712" s="103"/>
      <c r="H712" s="103"/>
      <c r="I712" s="103"/>
      <c r="J712" s="103"/>
      <c r="K712" s="103"/>
      <c r="L712" s="104"/>
      <c r="M712" s="104"/>
      <c r="N712" s="104"/>
      <c r="O712" s="104"/>
      <c r="P712" s="104"/>
    </row>
    <row r="713" spans="5:16" x14ac:dyDescent="0.2">
      <c r="E713" s="103"/>
      <c r="F713" s="103"/>
      <c r="G713" s="103"/>
      <c r="H713" s="103"/>
      <c r="I713" s="103"/>
      <c r="J713" s="103"/>
      <c r="K713" s="103"/>
      <c r="L713" s="104"/>
      <c r="M713" s="104"/>
      <c r="N713" s="104"/>
      <c r="O713" s="104"/>
      <c r="P713" s="104"/>
    </row>
    <row r="714" spans="5:16" x14ac:dyDescent="0.2">
      <c r="E714" s="103"/>
      <c r="F714" s="103"/>
      <c r="G714" s="103"/>
      <c r="H714" s="103"/>
      <c r="I714" s="103"/>
      <c r="J714" s="103"/>
      <c r="K714" s="103"/>
      <c r="L714" s="104"/>
      <c r="M714" s="104"/>
      <c r="N714" s="104"/>
      <c r="O714" s="104"/>
      <c r="P714" s="104"/>
    </row>
    <row r="715" spans="5:16" x14ac:dyDescent="0.2">
      <c r="E715" s="103"/>
      <c r="F715" s="103"/>
      <c r="G715" s="103"/>
      <c r="H715" s="103"/>
      <c r="I715" s="103"/>
      <c r="J715" s="103"/>
      <c r="K715" s="103"/>
      <c r="L715" s="104"/>
      <c r="M715" s="104"/>
      <c r="N715" s="104"/>
      <c r="O715" s="104"/>
      <c r="P715" s="104"/>
    </row>
    <row r="716" spans="5:16" x14ac:dyDescent="0.2">
      <c r="E716" s="103"/>
      <c r="F716" s="103"/>
      <c r="G716" s="103"/>
      <c r="H716" s="103"/>
      <c r="I716" s="103"/>
      <c r="J716" s="103"/>
      <c r="K716" s="103"/>
      <c r="L716" s="104"/>
      <c r="M716" s="104"/>
      <c r="N716" s="104"/>
      <c r="O716" s="104"/>
      <c r="P716" s="104"/>
    </row>
    <row r="717" spans="5:16" x14ac:dyDescent="0.2">
      <c r="E717" s="103"/>
      <c r="F717" s="103"/>
      <c r="G717" s="103"/>
      <c r="H717" s="103"/>
      <c r="I717" s="103"/>
      <c r="J717" s="103"/>
      <c r="K717" s="103"/>
      <c r="L717" s="104"/>
      <c r="M717" s="104"/>
      <c r="N717" s="104"/>
      <c r="O717" s="104"/>
      <c r="P717" s="104"/>
    </row>
    <row r="718" spans="5:16" x14ac:dyDescent="0.2">
      <c r="E718" s="103"/>
      <c r="F718" s="103"/>
      <c r="G718" s="103"/>
      <c r="H718" s="103"/>
      <c r="I718" s="103"/>
      <c r="J718" s="103"/>
      <c r="K718" s="103"/>
      <c r="L718" s="104"/>
      <c r="M718" s="104"/>
      <c r="N718" s="104"/>
      <c r="O718" s="104"/>
      <c r="P718" s="104"/>
    </row>
    <row r="719" spans="5:16" x14ac:dyDescent="0.2">
      <c r="E719" s="103"/>
      <c r="F719" s="103"/>
      <c r="G719" s="103"/>
      <c r="H719" s="103"/>
      <c r="I719" s="103"/>
      <c r="J719" s="103"/>
      <c r="K719" s="103"/>
      <c r="L719" s="104"/>
      <c r="M719" s="104"/>
      <c r="N719" s="104"/>
      <c r="O719" s="104"/>
      <c r="P719" s="104"/>
    </row>
    <row r="720" spans="5:16" x14ac:dyDescent="0.2">
      <c r="E720" s="103"/>
      <c r="F720" s="103"/>
      <c r="G720" s="103"/>
      <c r="H720" s="103"/>
      <c r="I720" s="103"/>
      <c r="J720" s="103"/>
      <c r="K720" s="103"/>
      <c r="L720" s="104"/>
      <c r="M720" s="104"/>
      <c r="N720" s="104"/>
      <c r="O720" s="104"/>
      <c r="P720" s="104"/>
    </row>
    <row r="721" spans="5:16" x14ac:dyDescent="0.2">
      <c r="E721" s="103"/>
      <c r="F721" s="103"/>
      <c r="G721" s="103"/>
      <c r="H721" s="103"/>
      <c r="I721" s="103"/>
      <c r="J721" s="103"/>
      <c r="K721" s="103"/>
      <c r="L721" s="104"/>
      <c r="M721" s="104"/>
      <c r="N721" s="104"/>
      <c r="O721" s="104"/>
      <c r="P721" s="104"/>
    </row>
    <row r="722" spans="5:16" x14ac:dyDescent="0.2">
      <c r="E722" s="103"/>
      <c r="F722" s="103"/>
      <c r="G722" s="103"/>
      <c r="H722" s="103"/>
      <c r="I722" s="103"/>
      <c r="J722" s="103"/>
      <c r="K722" s="103"/>
      <c r="L722" s="104"/>
      <c r="M722" s="104"/>
      <c r="N722" s="104"/>
      <c r="O722" s="104"/>
      <c r="P722" s="104"/>
    </row>
    <row r="723" spans="5:16" x14ac:dyDescent="0.2">
      <c r="E723" s="103"/>
      <c r="F723" s="103"/>
      <c r="G723" s="103"/>
      <c r="H723" s="103"/>
      <c r="I723" s="103"/>
      <c r="J723" s="103"/>
      <c r="K723" s="103"/>
      <c r="L723" s="104"/>
      <c r="M723" s="104"/>
      <c r="N723" s="104"/>
      <c r="O723" s="104"/>
      <c r="P723" s="104"/>
    </row>
    <row r="724" spans="5:16" x14ac:dyDescent="0.2">
      <c r="E724" s="103"/>
      <c r="F724" s="103"/>
      <c r="G724" s="103"/>
      <c r="H724" s="103"/>
      <c r="I724" s="103"/>
      <c r="J724" s="103"/>
      <c r="K724" s="103"/>
      <c r="L724" s="104"/>
      <c r="M724" s="104"/>
      <c r="N724" s="104"/>
      <c r="O724" s="104"/>
      <c r="P724" s="104"/>
    </row>
    <row r="725" spans="5:16" x14ac:dyDescent="0.2">
      <c r="E725" s="103"/>
      <c r="F725" s="103"/>
      <c r="G725" s="103"/>
      <c r="H725" s="103"/>
      <c r="I725" s="103"/>
      <c r="J725" s="103"/>
      <c r="K725" s="103"/>
      <c r="L725" s="104"/>
      <c r="M725" s="104"/>
      <c r="N725" s="104"/>
      <c r="O725" s="104"/>
      <c r="P725" s="104"/>
    </row>
    <row r="726" spans="5:16" x14ac:dyDescent="0.2">
      <c r="E726" s="103"/>
      <c r="F726" s="103"/>
      <c r="G726" s="103"/>
      <c r="H726" s="103"/>
      <c r="I726" s="103"/>
      <c r="J726" s="103"/>
      <c r="K726" s="103"/>
      <c r="L726" s="104"/>
      <c r="M726" s="104"/>
      <c r="N726" s="104"/>
      <c r="O726" s="104"/>
      <c r="P726" s="104"/>
    </row>
    <row r="727" spans="5:16" x14ac:dyDescent="0.2">
      <c r="E727" s="103"/>
      <c r="F727" s="103"/>
      <c r="G727" s="103"/>
      <c r="H727" s="103"/>
      <c r="I727" s="103"/>
      <c r="J727" s="103"/>
      <c r="K727" s="103"/>
      <c r="L727" s="104"/>
      <c r="M727" s="104"/>
      <c r="N727" s="104"/>
      <c r="O727" s="104"/>
      <c r="P727" s="104"/>
    </row>
    <row r="728" spans="5:16" x14ac:dyDescent="0.2">
      <c r="E728" s="103"/>
      <c r="F728" s="103"/>
      <c r="G728" s="103"/>
      <c r="H728" s="103"/>
      <c r="I728" s="103"/>
      <c r="J728" s="103"/>
      <c r="K728" s="103"/>
      <c r="L728" s="104"/>
      <c r="M728" s="104"/>
      <c r="N728" s="104"/>
      <c r="O728" s="104"/>
      <c r="P728" s="104"/>
    </row>
    <row r="729" spans="5:16" x14ac:dyDescent="0.2">
      <c r="E729" s="103"/>
      <c r="F729" s="103"/>
      <c r="G729" s="103"/>
      <c r="H729" s="103"/>
      <c r="I729" s="103"/>
      <c r="J729" s="103"/>
      <c r="K729" s="103"/>
      <c r="L729" s="104"/>
      <c r="M729" s="104"/>
      <c r="N729" s="104"/>
      <c r="O729" s="104"/>
      <c r="P729" s="104"/>
    </row>
    <row r="730" spans="5:16" x14ac:dyDescent="0.2">
      <c r="E730" s="103"/>
      <c r="F730" s="103"/>
      <c r="G730" s="103"/>
      <c r="H730" s="103"/>
      <c r="I730" s="103"/>
      <c r="J730" s="103"/>
      <c r="K730" s="103"/>
      <c r="L730" s="104"/>
      <c r="M730" s="104"/>
      <c r="N730" s="104"/>
      <c r="O730" s="104"/>
      <c r="P730" s="104"/>
    </row>
    <row r="731" spans="5:16" x14ac:dyDescent="0.2">
      <c r="E731" s="103"/>
      <c r="F731" s="103"/>
      <c r="G731" s="103"/>
      <c r="H731" s="103"/>
      <c r="I731" s="103"/>
      <c r="J731" s="103"/>
      <c r="K731" s="103"/>
      <c r="L731" s="104"/>
      <c r="M731" s="104"/>
      <c r="N731" s="104"/>
      <c r="O731" s="104"/>
      <c r="P731" s="104"/>
    </row>
    <row r="732" spans="5:16" x14ac:dyDescent="0.2">
      <c r="E732" s="103"/>
      <c r="F732" s="103"/>
      <c r="G732" s="103"/>
      <c r="H732" s="103"/>
      <c r="I732" s="103"/>
      <c r="J732" s="103"/>
      <c r="K732" s="103"/>
      <c r="L732" s="104"/>
      <c r="M732" s="104"/>
      <c r="N732" s="104"/>
      <c r="O732" s="104"/>
      <c r="P732" s="104"/>
    </row>
    <row r="733" spans="5:16" x14ac:dyDescent="0.2">
      <c r="E733" s="103"/>
      <c r="F733" s="103"/>
      <c r="G733" s="103"/>
      <c r="H733" s="103"/>
      <c r="I733" s="103"/>
      <c r="J733" s="103"/>
      <c r="K733" s="103"/>
      <c r="L733" s="104"/>
      <c r="M733" s="104"/>
      <c r="N733" s="104"/>
      <c r="O733" s="104"/>
      <c r="P733" s="104"/>
    </row>
    <row r="734" spans="5:16" x14ac:dyDescent="0.2">
      <c r="E734" s="103"/>
      <c r="F734" s="103"/>
      <c r="G734" s="103"/>
      <c r="H734" s="103"/>
      <c r="I734" s="103"/>
      <c r="J734" s="103"/>
      <c r="K734" s="103"/>
      <c r="L734" s="104"/>
      <c r="M734" s="104"/>
      <c r="N734" s="104"/>
      <c r="O734" s="104"/>
      <c r="P734" s="104"/>
    </row>
    <row r="735" spans="5:16" x14ac:dyDescent="0.2">
      <c r="E735" s="103"/>
      <c r="F735" s="103"/>
      <c r="G735" s="103"/>
      <c r="H735" s="103"/>
      <c r="I735" s="103"/>
      <c r="J735" s="103"/>
      <c r="K735" s="103"/>
      <c r="L735" s="104"/>
      <c r="M735" s="104"/>
      <c r="N735" s="104"/>
      <c r="O735" s="104"/>
      <c r="P735" s="104"/>
    </row>
    <row r="736" spans="5:16" x14ac:dyDescent="0.2">
      <c r="E736" s="103"/>
      <c r="F736" s="103"/>
      <c r="G736" s="103"/>
      <c r="H736" s="103"/>
      <c r="I736" s="103"/>
      <c r="J736" s="103"/>
      <c r="K736" s="103"/>
      <c r="L736" s="104"/>
      <c r="M736" s="104"/>
      <c r="N736" s="104"/>
      <c r="O736" s="104"/>
      <c r="P736" s="104"/>
    </row>
    <row r="737" spans="5:16" x14ac:dyDescent="0.2">
      <c r="E737" s="103"/>
      <c r="F737" s="103"/>
      <c r="G737" s="103"/>
      <c r="H737" s="103"/>
      <c r="I737" s="103"/>
      <c r="J737" s="103"/>
      <c r="K737" s="103"/>
      <c r="L737" s="104"/>
      <c r="M737" s="104"/>
      <c r="N737" s="104"/>
      <c r="O737" s="104"/>
      <c r="P737" s="104"/>
    </row>
    <row r="738" spans="5:16" x14ac:dyDescent="0.2">
      <c r="E738" s="103"/>
      <c r="F738" s="103"/>
      <c r="G738" s="103"/>
      <c r="H738" s="103"/>
      <c r="I738" s="103"/>
      <c r="J738" s="103"/>
      <c r="K738" s="103"/>
      <c r="L738" s="104"/>
      <c r="M738" s="104"/>
      <c r="N738" s="104"/>
      <c r="O738" s="104"/>
      <c r="P738" s="104"/>
    </row>
    <row r="739" spans="5:16" x14ac:dyDescent="0.2">
      <c r="E739" s="103"/>
      <c r="F739" s="103"/>
      <c r="G739" s="103"/>
      <c r="H739" s="103"/>
      <c r="I739" s="103"/>
      <c r="J739" s="103"/>
      <c r="K739" s="103"/>
      <c r="L739" s="104"/>
      <c r="M739" s="104"/>
      <c r="N739" s="104"/>
      <c r="O739" s="104"/>
      <c r="P739" s="104"/>
    </row>
    <row r="740" spans="5:16" x14ac:dyDescent="0.2">
      <c r="E740" s="103"/>
      <c r="F740" s="103"/>
      <c r="G740" s="103"/>
      <c r="H740" s="103"/>
      <c r="I740" s="103"/>
      <c r="J740" s="103"/>
      <c r="K740" s="103"/>
      <c r="L740" s="104"/>
      <c r="M740" s="104"/>
      <c r="N740" s="104"/>
      <c r="O740" s="104"/>
      <c r="P740" s="104"/>
    </row>
    <row r="741" spans="5:16" x14ac:dyDescent="0.2">
      <c r="E741" s="103"/>
      <c r="F741" s="103"/>
      <c r="G741" s="103"/>
      <c r="H741" s="103"/>
      <c r="I741" s="103"/>
      <c r="J741" s="103"/>
      <c r="K741" s="103"/>
      <c r="L741" s="104"/>
      <c r="M741" s="104"/>
      <c r="N741" s="104"/>
      <c r="O741" s="104"/>
      <c r="P741" s="104"/>
    </row>
    <row r="742" spans="5:16" x14ac:dyDescent="0.2">
      <c r="E742" s="103"/>
      <c r="F742" s="103"/>
      <c r="G742" s="103"/>
      <c r="H742" s="103"/>
      <c r="I742" s="103"/>
      <c r="J742" s="103"/>
      <c r="K742" s="103"/>
      <c r="L742" s="104"/>
      <c r="M742" s="104"/>
      <c r="N742" s="104"/>
      <c r="O742" s="104"/>
      <c r="P742" s="104"/>
    </row>
    <row r="743" spans="5:16" x14ac:dyDescent="0.2">
      <c r="E743" s="103"/>
      <c r="F743" s="103"/>
      <c r="G743" s="103"/>
      <c r="H743" s="103"/>
      <c r="I743" s="103"/>
      <c r="J743" s="103"/>
      <c r="K743" s="103"/>
      <c r="L743" s="104"/>
      <c r="M743" s="104"/>
      <c r="N743" s="104"/>
      <c r="O743" s="104"/>
      <c r="P743" s="104"/>
    </row>
    <row r="744" spans="5:16" x14ac:dyDescent="0.2">
      <c r="E744" s="103"/>
      <c r="F744" s="103"/>
      <c r="G744" s="103"/>
      <c r="H744" s="103"/>
      <c r="I744" s="103"/>
      <c r="J744" s="103"/>
      <c r="K744" s="103"/>
      <c r="L744" s="104"/>
      <c r="M744" s="104"/>
      <c r="N744" s="104"/>
      <c r="O744" s="104"/>
      <c r="P744" s="104"/>
    </row>
    <row r="745" spans="5:16" x14ac:dyDescent="0.2">
      <c r="E745" s="103"/>
      <c r="F745" s="103"/>
      <c r="G745" s="103"/>
      <c r="H745" s="103"/>
      <c r="I745" s="103"/>
      <c r="J745" s="103"/>
      <c r="K745" s="103"/>
      <c r="L745" s="104"/>
      <c r="M745" s="104"/>
      <c r="N745" s="104"/>
      <c r="O745" s="104"/>
      <c r="P745" s="104"/>
    </row>
    <row r="746" spans="5:16" x14ac:dyDescent="0.2">
      <c r="E746" s="103"/>
      <c r="F746" s="103"/>
      <c r="G746" s="103"/>
      <c r="H746" s="103"/>
      <c r="I746" s="103"/>
      <c r="J746" s="103"/>
      <c r="K746" s="103"/>
      <c r="L746" s="104"/>
      <c r="M746" s="104"/>
      <c r="N746" s="104"/>
      <c r="O746" s="104"/>
      <c r="P746" s="104"/>
    </row>
    <row r="747" spans="5:16" x14ac:dyDescent="0.2">
      <c r="E747" s="103"/>
      <c r="F747" s="103"/>
      <c r="G747" s="103"/>
      <c r="H747" s="103"/>
      <c r="I747" s="103"/>
      <c r="J747" s="103"/>
      <c r="K747" s="103"/>
      <c r="L747" s="104"/>
      <c r="M747" s="104"/>
      <c r="N747" s="104"/>
      <c r="O747" s="104"/>
      <c r="P747" s="104"/>
    </row>
    <row r="748" spans="5:16" x14ac:dyDescent="0.2">
      <c r="E748" s="103"/>
      <c r="F748" s="103"/>
      <c r="G748" s="103"/>
      <c r="H748" s="103"/>
      <c r="I748" s="103"/>
      <c r="J748" s="103"/>
      <c r="K748" s="103"/>
      <c r="L748" s="104"/>
      <c r="M748" s="104"/>
      <c r="N748" s="104"/>
      <c r="O748" s="104"/>
      <c r="P748" s="104"/>
    </row>
    <row r="749" spans="5:16" x14ac:dyDescent="0.2">
      <c r="E749" s="103"/>
      <c r="F749" s="103"/>
      <c r="G749" s="103"/>
      <c r="H749" s="103"/>
      <c r="I749" s="103"/>
      <c r="J749" s="103"/>
      <c r="K749" s="103"/>
      <c r="L749" s="104"/>
      <c r="M749" s="104"/>
      <c r="N749" s="104"/>
      <c r="O749" s="104"/>
      <c r="P749" s="104"/>
    </row>
    <row r="750" spans="5:16" x14ac:dyDescent="0.2">
      <c r="E750" s="103"/>
      <c r="F750" s="103"/>
      <c r="G750" s="103"/>
      <c r="H750" s="103"/>
      <c r="I750" s="103"/>
      <c r="J750" s="103"/>
      <c r="K750" s="103"/>
      <c r="L750" s="104"/>
      <c r="M750" s="104"/>
      <c r="N750" s="104"/>
      <c r="O750" s="104"/>
      <c r="P750" s="104"/>
    </row>
    <row r="751" spans="5:16" x14ac:dyDescent="0.2">
      <c r="E751" s="103"/>
      <c r="F751" s="103"/>
      <c r="G751" s="103"/>
      <c r="H751" s="103"/>
      <c r="I751" s="103"/>
      <c r="J751" s="103"/>
      <c r="K751" s="103"/>
      <c r="L751" s="104"/>
      <c r="M751" s="104"/>
      <c r="N751" s="104"/>
      <c r="O751" s="104"/>
      <c r="P751" s="104"/>
    </row>
    <row r="752" spans="5:16" x14ac:dyDescent="0.2">
      <c r="E752" s="103"/>
      <c r="F752" s="103"/>
      <c r="G752" s="103"/>
      <c r="H752" s="103"/>
      <c r="I752" s="103"/>
      <c r="J752" s="103"/>
      <c r="K752" s="103"/>
      <c r="L752" s="104"/>
      <c r="M752" s="104"/>
      <c r="N752" s="104"/>
      <c r="O752" s="104"/>
      <c r="P752" s="104"/>
    </row>
    <row r="753" spans="5:16" x14ac:dyDescent="0.2">
      <c r="E753" s="103"/>
      <c r="F753" s="103"/>
      <c r="G753" s="103"/>
      <c r="H753" s="103"/>
      <c r="I753" s="103"/>
      <c r="J753" s="103"/>
      <c r="K753" s="103"/>
      <c r="L753" s="104"/>
      <c r="M753" s="104"/>
      <c r="N753" s="104"/>
      <c r="O753" s="104"/>
      <c r="P753" s="104"/>
    </row>
    <row r="754" spans="5:16" x14ac:dyDescent="0.2">
      <c r="E754" s="103"/>
      <c r="F754" s="103"/>
      <c r="G754" s="103"/>
      <c r="H754" s="103"/>
      <c r="I754" s="103"/>
      <c r="J754" s="103"/>
      <c r="K754" s="103"/>
      <c r="L754" s="104"/>
      <c r="M754" s="104"/>
      <c r="N754" s="104"/>
      <c r="O754" s="104"/>
      <c r="P754" s="104"/>
    </row>
    <row r="755" spans="5:16" x14ac:dyDescent="0.2">
      <c r="E755" s="103"/>
      <c r="F755" s="103"/>
      <c r="G755" s="103"/>
      <c r="H755" s="103"/>
      <c r="I755" s="103"/>
      <c r="J755" s="103"/>
      <c r="K755" s="103"/>
      <c r="L755" s="104"/>
      <c r="M755" s="104"/>
      <c r="N755" s="104"/>
      <c r="O755" s="104"/>
      <c r="P755" s="104"/>
    </row>
    <row r="756" spans="5:16" x14ac:dyDescent="0.2">
      <c r="E756" s="103"/>
      <c r="F756" s="103"/>
      <c r="G756" s="103"/>
      <c r="H756" s="103"/>
      <c r="I756" s="103"/>
      <c r="J756" s="103"/>
      <c r="K756" s="103"/>
      <c r="L756" s="104"/>
      <c r="M756" s="104"/>
      <c r="N756" s="104"/>
      <c r="O756" s="104"/>
      <c r="P756" s="104"/>
    </row>
    <row r="757" spans="5:16" x14ac:dyDescent="0.2">
      <c r="E757" s="103"/>
      <c r="F757" s="103"/>
      <c r="G757" s="103"/>
      <c r="H757" s="103"/>
      <c r="I757" s="103"/>
      <c r="J757" s="103"/>
      <c r="K757" s="103"/>
      <c r="L757" s="104"/>
      <c r="M757" s="104"/>
      <c r="N757" s="104"/>
      <c r="O757" s="104"/>
      <c r="P757" s="104"/>
    </row>
    <row r="758" spans="5:16" x14ac:dyDescent="0.2">
      <c r="E758" s="103"/>
      <c r="F758" s="103"/>
      <c r="G758" s="103"/>
      <c r="H758" s="103"/>
      <c r="I758" s="103"/>
      <c r="J758" s="103"/>
      <c r="K758" s="103"/>
      <c r="L758" s="104"/>
      <c r="M758" s="104"/>
      <c r="N758" s="104"/>
      <c r="O758" s="104"/>
      <c r="P758" s="104"/>
    </row>
    <row r="759" spans="5:16" x14ac:dyDescent="0.2">
      <c r="E759" s="103"/>
      <c r="F759" s="103"/>
      <c r="G759" s="103"/>
      <c r="H759" s="103"/>
      <c r="I759" s="103"/>
      <c r="J759" s="103"/>
      <c r="K759" s="103"/>
      <c r="L759" s="104"/>
      <c r="M759" s="104"/>
      <c r="N759" s="104"/>
      <c r="O759" s="104"/>
      <c r="P759" s="104"/>
    </row>
    <row r="760" spans="5:16" x14ac:dyDescent="0.2">
      <c r="E760" s="103"/>
      <c r="F760" s="103"/>
      <c r="G760" s="103"/>
      <c r="H760" s="103"/>
      <c r="I760" s="103"/>
      <c r="J760" s="103"/>
      <c r="K760" s="103"/>
      <c r="L760" s="104"/>
      <c r="M760" s="104"/>
      <c r="N760" s="104"/>
      <c r="O760" s="104"/>
      <c r="P760" s="104"/>
    </row>
    <row r="761" spans="5:16" x14ac:dyDescent="0.2">
      <c r="E761" s="103"/>
      <c r="F761" s="103"/>
      <c r="G761" s="103"/>
      <c r="H761" s="103"/>
      <c r="I761" s="103"/>
      <c r="J761" s="103"/>
      <c r="K761" s="103"/>
      <c r="L761" s="104"/>
      <c r="M761" s="104"/>
      <c r="N761" s="104"/>
      <c r="O761" s="104"/>
      <c r="P761" s="104"/>
    </row>
    <row r="762" spans="5:16" x14ac:dyDescent="0.2">
      <c r="E762" s="103"/>
      <c r="F762" s="103"/>
      <c r="G762" s="103"/>
      <c r="H762" s="103"/>
      <c r="I762" s="103"/>
      <c r="J762" s="103"/>
      <c r="K762" s="103"/>
      <c r="L762" s="104"/>
      <c r="M762" s="104"/>
      <c r="N762" s="104"/>
      <c r="O762" s="104"/>
      <c r="P762" s="104"/>
    </row>
    <row r="763" spans="5:16" x14ac:dyDescent="0.2">
      <c r="E763" s="103"/>
      <c r="F763" s="103"/>
      <c r="G763" s="103"/>
      <c r="H763" s="103"/>
      <c r="I763" s="103"/>
      <c r="J763" s="103"/>
      <c r="K763" s="103"/>
      <c r="L763" s="104"/>
      <c r="M763" s="104"/>
      <c r="N763" s="104"/>
      <c r="O763" s="104"/>
      <c r="P763" s="104"/>
    </row>
    <row r="764" spans="5:16" x14ac:dyDescent="0.2">
      <c r="E764" s="103"/>
      <c r="F764" s="103"/>
      <c r="G764" s="103"/>
      <c r="H764" s="103"/>
      <c r="I764" s="103"/>
      <c r="J764" s="103"/>
      <c r="K764" s="103"/>
      <c r="L764" s="104"/>
      <c r="M764" s="104"/>
      <c r="N764" s="104"/>
      <c r="O764" s="104"/>
      <c r="P764" s="104"/>
    </row>
  </sheetData>
  <sortState xmlns:xlrd2="http://schemas.microsoft.com/office/spreadsheetml/2017/richdata2" ref="A4:Q97">
    <sortCondition ref="B4:B97"/>
    <sortCondition ref="E4:E97"/>
    <sortCondition ref="C4:C97"/>
    <sortCondition ref="Q4:Q97"/>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3E9CD-2137-4CC5-8787-DE3E2EC13845}">
  <sheetPr>
    <tabColor theme="8"/>
  </sheetPr>
  <dimension ref="A1:M124"/>
  <sheetViews>
    <sheetView topLeftCell="D1" workbookViewId="0">
      <selection activeCell="D8" sqref="A8:XFD9"/>
    </sheetView>
  </sheetViews>
  <sheetFormatPr defaultColWidth="0" defaultRowHeight="12.75" x14ac:dyDescent="0.2"/>
  <cols>
    <col min="1" max="3" width="0" style="3" hidden="1" customWidth="1"/>
    <col min="4" max="4" width="19.5703125" style="3" customWidth="1"/>
    <col min="5" max="6" width="18" style="3" bestFit="1" customWidth="1"/>
    <col min="7" max="13" width="11.42578125" style="3" customWidth="1"/>
    <col min="14" max="16384" width="11.42578125" style="3" hidden="1"/>
  </cols>
  <sheetData>
    <row r="1" spans="1:12" ht="15" x14ac:dyDescent="0.25">
      <c r="D1" s="48" t="s">
        <v>55</v>
      </c>
      <c r="E1" s="4"/>
      <c r="F1" s="4"/>
      <c r="G1" s="4"/>
    </row>
    <row r="2" spans="1:12" x14ac:dyDescent="0.2">
      <c r="D2" s="33" t="s">
        <v>70</v>
      </c>
    </row>
    <row r="3" spans="1:12" ht="25.5" x14ac:dyDescent="0.2">
      <c r="A3" s="16"/>
      <c r="B3" s="16"/>
      <c r="C3" s="16"/>
      <c r="D3" s="5" t="s">
        <v>56</v>
      </c>
      <c r="E3" s="15"/>
      <c r="F3" s="15"/>
      <c r="G3" s="15"/>
      <c r="H3" s="15" t="s">
        <v>28</v>
      </c>
      <c r="I3" s="15" t="s">
        <v>29</v>
      </c>
      <c r="J3" s="15" t="s">
        <v>30</v>
      </c>
      <c r="K3" s="15" t="s">
        <v>1</v>
      </c>
      <c r="L3" s="15" t="s">
        <v>32</v>
      </c>
    </row>
    <row r="4" spans="1:12" x14ac:dyDescent="0.2">
      <c r="A4" s="3">
        <v>1</v>
      </c>
      <c r="B4" s="3">
        <v>1</v>
      </c>
      <c r="C4" s="3" t="str">
        <f>'Data ALL'!$AW$51</f>
        <v>Lower-middle-income</v>
      </c>
      <c r="D4" s="3" t="s">
        <v>54</v>
      </c>
      <c r="E4" s="3" t="str">
        <f>'Graphs Gender dimension (1)'!J4</f>
        <v>Western Samoa</v>
      </c>
      <c r="F4" s="3" t="s">
        <v>132</v>
      </c>
      <c r="G4" s="3" t="s">
        <v>13</v>
      </c>
      <c r="H4" s="2">
        <f>'Graphs Gender dimension (1)'!L4</f>
        <v>44.899088446864901</v>
      </c>
      <c r="I4" s="2">
        <f>'Graphs Gender dimension (1)'!M4</f>
        <v>5.3586510178524627</v>
      </c>
      <c r="J4" s="2">
        <f>'Graphs Gender dimension (1)'!N4</f>
        <v>6.9662463232082015</v>
      </c>
      <c r="K4" s="2">
        <f>'Graphs Gender dimension (1)'!O4</f>
        <v>57.223985787925564</v>
      </c>
      <c r="L4" s="2">
        <f>K5-K4</f>
        <v>-15.967402290558965</v>
      </c>
    </row>
    <row r="5" spans="1:12" x14ac:dyDescent="0.2">
      <c r="A5" s="27">
        <v>1</v>
      </c>
      <c r="B5" s="27">
        <v>1</v>
      </c>
      <c r="C5" s="27" t="str">
        <f>'Data ALL'!$AW$51</f>
        <v>Lower-middle-income</v>
      </c>
      <c r="D5" s="27"/>
      <c r="E5" s="27"/>
      <c r="F5" s="27"/>
      <c r="G5" s="27" t="s">
        <v>14</v>
      </c>
      <c r="H5" s="37">
        <f>'Graphs Gender dimension (1)'!L5</f>
        <v>32.393467042613182</v>
      </c>
      <c r="I5" s="37">
        <f>'Graphs Gender dimension (1)'!M5</f>
        <v>4.7720380911847631</v>
      </c>
      <c r="J5" s="37">
        <f>'Graphs Gender dimension (1)'!N5</f>
        <v>4.0910783635686547</v>
      </c>
      <c r="K5" s="37">
        <f>'Graphs Gender dimension (1)'!O5</f>
        <v>41.256583497366599</v>
      </c>
      <c r="L5" s="2">
        <f>L4</f>
        <v>-15.967402290558965</v>
      </c>
    </row>
    <row r="6" spans="1:12" ht="25.5" x14ac:dyDescent="0.2">
      <c r="A6" s="3">
        <v>1</v>
      </c>
      <c r="B6" s="3">
        <v>1</v>
      </c>
      <c r="C6" s="3" t="str">
        <f>'Data ALL'!$AW$33</f>
        <v>High-income</v>
      </c>
      <c r="E6" s="3" t="str">
        <f>'Graphs Gender dimension (1)'!J6</f>
        <v>Sri Lanka</v>
      </c>
      <c r="F6" s="16" t="s">
        <v>178</v>
      </c>
      <c r="G6" s="3" t="s">
        <v>13</v>
      </c>
      <c r="H6" s="2">
        <f>'Graphs Gender dimension (1)'!L6</f>
        <v>55.945898419509618</v>
      </c>
      <c r="I6" s="2">
        <f>'Graphs Gender dimension (1)'!M6</f>
        <v>7.8622581278441519</v>
      </c>
      <c r="J6" s="2">
        <f>'Graphs Gender dimension (1)'!N6</f>
        <v>7.3978896401446601</v>
      </c>
      <c r="K6" s="2">
        <f>'Graphs Gender dimension (1)'!O6</f>
        <v>71.20604618749843</v>
      </c>
      <c r="L6" s="2">
        <f>K7-K6</f>
        <v>-12.243393966654999</v>
      </c>
    </row>
    <row r="7" spans="1:12" x14ac:dyDescent="0.2">
      <c r="A7" s="27">
        <v>1</v>
      </c>
      <c r="B7" s="27">
        <v>1</v>
      </c>
      <c r="C7" s="27" t="str">
        <f>'Data ALL'!$AW$33</f>
        <v>High-income</v>
      </c>
      <c r="D7" s="27"/>
      <c r="E7" s="27"/>
      <c r="F7" s="27"/>
      <c r="G7" s="27" t="s">
        <v>14</v>
      </c>
      <c r="H7" s="37">
        <f>'Graphs Gender dimension (1)'!L7</f>
        <v>43.638107900954878</v>
      </c>
      <c r="I7" s="37">
        <f>'Graphs Gender dimension (1)'!M7</f>
        <v>8.7908280655253535</v>
      </c>
      <c r="J7" s="37">
        <f>'Graphs Gender dimension (1)'!N7</f>
        <v>6.5337162543632017</v>
      </c>
      <c r="K7" s="37">
        <f>'Graphs Gender dimension (1)'!O7</f>
        <v>58.962652220843431</v>
      </c>
      <c r="L7" s="2">
        <f>L6</f>
        <v>-12.243393966654999</v>
      </c>
    </row>
    <row r="8" spans="1:12" ht="25.5" x14ac:dyDescent="0.2">
      <c r="A8" s="3">
        <v>1</v>
      </c>
      <c r="B8" s="3">
        <v>2</v>
      </c>
      <c r="C8" s="3" t="str">
        <f>'Data ALL'!$AW$39</f>
        <v>High-income</v>
      </c>
      <c r="E8" s="3" t="str">
        <f>'Graphs Gender dimension (1)'!J10</f>
        <v>Viet Nam</v>
      </c>
      <c r="F8" s="16" t="s">
        <v>179</v>
      </c>
      <c r="G8" s="3" t="s">
        <v>13</v>
      </c>
      <c r="H8" s="2">
        <f>'Graphs Gender dimension (1)'!L10</f>
        <v>57.896671231747668</v>
      </c>
      <c r="I8" s="2">
        <f>'Graphs Gender dimension (1)'!M10</f>
        <v>6.7830669032280726</v>
      </c>
      <c r="J8" s="2">
        <f>'Graphs Gender dimension (1)'!N10</f>
        <v>5.5078749396364008</v>
      </c>
      <c r="K8" s="2">
        <f>'Graphs Gender dimension (1)'!O10</f>
        <v>70.187613074612131</v>
      </c>
      <c r="L8" s="2">
        <f>K9-K8</f>
        <v>-5.2649616068496385</v>
      </c>
    </row>
    <row r="9" spans="1:12" x14ac:dyDescent="0.2">
      <c r="A9" s="27">
        <v>1</v>
      </c>
      <c r="B9" s="27">
        <v>2</v>
      </c>
      <c r="C9" s="27" t="str">
        <f>'Data ALL'!$AW$39</f>
        <v>High-income</v>
      </c>
      <c r="D9" s="27"/>
      <c r="E9" s="27"/>
      <c r="F9" s="27"/>
      <c r="G9" s="27" t="s">
        <v>14</v>
      </c>
      <c r="H9" s="37">
        <f>'Graphs Gender dimension (1)'!L11</f>
        <v>48.52969683695256</v>
      </c>
      <c r="I9" s="37">
        <f>'Graphs Gender dimension (1)'!M11</f>
        <v>5.6094636294745319</v>
      </c>
      <c r="J9" s="37">
        <f>'Graphs Gender dimension (1)'!N11</f>
        <v>10.783491001335404</v>
      </c>
      <c r="K9" s="37">
        <f>'Graphs Gender dimension (1)'!O11</f>
        <v>64.922651467762492</v>
      </c>
      <c r="L9" s="2">
        <f>L8</f>
        <v>-5.2649616068496385</v>
      </c>
    </row>
    <row r="10" spans="1:12" x14ac:dyDescent="0.2">
      <c r="A10" s="3">
        <v>1</v>
      </c>
      <c r="B10" s="3">
        <v>2</v>
      </c>
      <c r="C10" s="3" t="str">
        <f>'Data ALL'!$AW$57</f>
        <v>Upper-middle-income</v>
      </c>
      <c r="E10" s="3" t="str">
        <f>'Graphs Gender dimension (1)'!J12</f>
        <v>Kiribati</v>
      </c>
      <c r="F10" s="3" t="s">
        <v>115</v>
      </c>
      <c r="G10" s="3" t="s">
        <v>13</v>
      </c>
      <c r="H10" s="2">
        <f>'Graphs Gender dimension (1)'!L12</f>
        <v>10.638722554890219</v>
      </c>
      <c r="I10" s="2">
        <f>'Graphs Gender dimension (1)'!M12</f>
        <v>22.60146373918829</v>
      </c>
      <c r="J10" s="2">
        <f>'Graphs Gender dimension (1)'!N12</f>
        <v>16.007984031936129</v>
      </c>
      <c r="K10" s="2">
        <f>'Graphs Gender dimension (1)'!O12</f>
        <v>49.248170326014645</v>
      </c>
      <c r="L10" s="2">
        <f>K11-K10</f>
        <v>-4.4111340139856736</v>
      </c>
    </row>
    <row r="11" spans="1:12" x14ac:dyDescent="0.2">
      <c r="A11" s="27">
        <v>1</v>
      </c>
      <c r="B11" s="27">
        <v>2</v>
      </c>
      <c r="C11" s="27" t="str">
        <f>'Data ALL'!$AW$57</f>
        <v>Upper-middle-income</v>
      </c>
      <c r="D11" s="27"/>
      <c r="E11" s="27"/>
      <c r="F11" s="27"/>
      <c r="G11" s="27" t="s">
        <v>14</v>
      </c>
      <c r="H11" s="37">
        <f>'Graphs Gender dimension (1)'!L13</f>
        <v>13.732015268669864</v>
      </c>
      <c r="I11" s="37">
        <f>'Graphs Gender dimension (1)'!M13</f>
        <v>12.117059802290301</v>
      </c>
      <c r="J11" s="37">
        <f>'Graphs Gender dimension (1)'!N13</f>
        <v>18.987961241068806</v>
      </c>
      <c r="K11" s="37">
        <f>'Graphs Gender dimension (1)'!O13</f>
        <v>44.837036312028971</v>
      </c>
      <c r="L11" s="2">
        <f>L10</f>
        <v>-4.4111340139856736</v>
      </c>
    </row>
    <row r="12" spans="1:12" ht="25.5" x14ac:dyDescent="0.2">
      <c r="A12" s="3">
        <v>1</v>
      </c>
      <c r="B12" s="3">
        <v>2</v>
      </c>
      <c r="C12" s="3" t="str">
        <f>'Data ALL'!$AW$75</f>
        <v>Lower-middle-income</v>
      </c>
      <c r="E12" s="3" t="str">
        <f>'Graphs Gender dimension (1)'!J14</f>
        <v xml:space="preserve"> Cambodia</v>
      </c>
      <c r="F12" s="16" t="s">
        <v>180</v>
      </c>
      <c r="G12" s="3" t="s">
        <v>13</v>
      </c>
      <c r="H12" s="2">
        <f>'Graphs Gender dimension (1)'!L14</f>
        <v>70.688675113871781</v>
      </c>
      <c r="I12" s="2">
        <f>'Graphs Gender dimension (1)'!M14</f>
        <v>10.59812033354404</v>
      </c>
      <c r="J12" s="2">
        <f>'Graphs Gender dimension (1)'!N14</f>
        <v>8.5240427381609329</v>
      </c>
      <c r="K12" s="2">
        <f>'Graphs Gender dimension (1)'!O14</f>
        <v>89.810838185576756</v>
      </c>
      <c r="L12" s="2">
        <f>K13-K12</f>
        <v>-0.83192967925204186</v>
      </c>
    </row>
    <row r="13" spans="1:12" x14ac:dyDescent="0.2">
      <c r="A13" s="27">
        <v>1</v>
      </c>
      <c r="B13" s="27">
        <v>2</v>
      </c>
      <c r="C13" s="27" t="str">
        <f>'Data ALL'!$AW$75</f>
        <v>Lower-middle-income</v>
      </c>
      <c r="D13" s="27"/>
      <c r="E13" s="27"/>
      <c r="F13" s="27"/>
      <c r="G13" s="27" t="s">
        <v>14</v>
      </c>
      <c r="H13" s="37">
        <f>'Graphs Gender dimension (1)'!L15</f>
        <v>66.792638213402071</v>
      </c>
      <c r="I13" s="37">
        <f>'Graphs Gender dimension (1)'!M15</f>
        <v>9.66142187620156</v>
      </c>
      <c r="J13" s="37">
        <f>'Graphs Gender dimension (1)'!N15</f>
        <v>12.524848416721088</v>
      </c>
      <c r="K13" s="37">
        <f>'Graphs Gender dimension (1)'!O15</f>
        <v>88.978908506324714</v>
      </c>
      <c r="L13" s="2">
        <f>L12</f>
        <v>-0.83192967925204186</v>
      </c>
    </row>
    <row r="14" spans="1:12" x14ac:dyDescent="0.2">
      <c r="A14" s="27"/>
      <c r="B14" s="27"/>
      <c r="C14" s="27"/>
      <c r="E14" s="3" t="str">
        <f>'Graphs Gender dimension (1)'!J16</f>
        <v>Lao PDR</v>
      </c>
      <c r="F14" s="3" t="s">
        <v>116</v>
      </c>
      <c r="G14" s="3" t="s">
        <v>13</v>
      </c>
      <c r="H14" s="2">
        <f>'Graphs Gender dimension (1)'!L16</f>
        <v>18.177811829838962</v>
      </c>
      <c r="I14" s="2">
        <f>'Graphs Gender dimension (1)'!M16</f>
        <v>7.871141224006557</v>
      </c>
      <c r="J14" s="2">
        <f>'Graphs Gender dimension (1)'!N16</f>
        <v>63.337580132624652</v>
      </c>
      <c r="K14" s="2">
        <f>'Graphs Gender dimension (1)'!O16</f>
        <v>89.386533186470174</v>
      </c>
      <c r="L14" s="2">
        <f>K15-K14</f>
        <v>2.2118311327092641</v>
      </c>
    </row>
    <row r="15" spans="1:12" x14ac:dyDescent="0.2">
      <c r="A15" s="27"/>
      <c r="B15" s="27"/>
      <c r="C15" s="27"/>
      <c r="D15" s="27"/>
      <c r="E15" s="27"/>
      <c r="F15" s="27"/>
      <c r="G15" s="27" t="s">
        <v>14</v>
      </c>
      <c r="H15" s="37">
        <f>'Graphs Gender dimension (1)'!L17</f>
        <v>17.616106045130202</v>
      </c>
      <c r="I15" s="37">
        <f>'Graphs Gender dimension (1)'!M17</f>
        <v>7.0421041215009073</v>
      </c>
      <c r="J15" s="37">
        <f>'Graphs Gender dimension (1)'!N17</f>
        <v>66.940154152548331</v>
      </c>
      <c r="K15" s="37">
        <f>'Graphs Gender dimension (1)'!O17</f>
        <v>91.598364319179439</v>
      </c>
      <c r="L15" s="2">
        <f>L14</f>
        <v>2.2118311327092641</v>
      </c>
    </row>
    <row r="16" spans="1:12" ht="25.5" x14ac:dyDescent="0.2">
      <c r="A16" s="27"/>
      <c r="B16" s="27"/>
      <c r="C16" s="27"/>
      <c r="E16" s="3" t="str">
        <f>'Graphs Gender dimension (1)'!J18</f>
        <v>Vanuatu</v>
      </c>
      <c r="F16" s="16" t="s">
        <v>181</v>
      </c>
      <c r="G16" s="3" t="s">
        <v>13</v>
      </c>
      <c r="H16" s="2">
        <f>'Graphs Gender dimension (1)'!L18</f>
        <v>45.878245299910475</v>
      </c>
      <c r="I16" s="2">
        <f>'Graphs Gender dimension (1)'!M18</f>
        <v>3.6060877350044764</v>
      </c>
      <c r="J16" s="2">
        <f>'Graphs Gender dimension (1)'!N18</f>
        <v>21.738585496866609</v>
      </c>
      <c r="K16" s="2">
        <f>'Graphs Gender dimension (1)'!O18</f>
        <v>71.222918531781559</v>
      </c>
      <c r="L16" s="2">
        <f>K17-K16</f>
        <v>2.6159792126121744</v>
      </c>
    </row>
    <row r="17" spans="1:12" x14ac:dyDescent="0.2">
      <c r="A17" s="27"/>
      <c r="B17" s="27"/>
      <c r="C17" s="27"/>
      <c r="D17" s="27"/>
      <c r="E17" s="27"/>
      <c r="F17" s="27"/>
      <c r="G17" s="27" t="s">
        <v>14</v>
      </c>
      <c r="H17" s="37">
        <f>'Graphs Gender dimension (1)'!L19</f>
        <v>49.680110050876699</v>
      </c>
      <c r="I17" s="37">
        <f>'Graphs Gender dimension (1)'!M19</f>
        <v>2.4979802170447845</v>
      </c>
      <c r="J17" s="37">
        <f>'Graphs Gender dimension (1)'!N19</f>
        <v>21.660807476472257</v>
      </c>
      <c r="K17" s="37">
        <f>'Graphs Gender dimension (1)'!O19</f>
        <v>73.838897744393734</v>
      </c>
      <c r="L17" s="2">
        <f>L16</f>
        <v>2.6159792126121744</v>
      </c>
    </row>
    <row r="18" spans="1:12" x14ac:dyDescent="0.2">
      <c r="A18" s="27"/>
      <c r="B18" s="27"/>
      <c r="C18" s="27"/>
      <c r="E18" s="3" t="str">
        <f>'Graphs Gender dimension (1)'!J20</f>
        <v xml:space="preserve"> Bangladesh</v>
      </c>
      <c r="F18" s="3" t="s">
        <v>108</v>
      </c>
      <c r="G18" s="3" t="s">
        <v>13</v>
      </c>
      <c r="H18" s="2">
        <f>'Graphs Gender dimension (1)'!L20</f>
        <v>57.212762794376445</v>
      </c>
      <c r="I18" s="2">
        <f>'Graphs Gender dimension (1)'!M20</f>
        <v>18.202719319604864</v>
      </c>
      <c r="J18" s="2">
        <f>'Graphs Gender dimension (1)'!N20</f>
        <v>3.0613930659359174</v>
      </c>
      <c r="K18" s="2">
        <f>'Graphs Gender dimension (1)'!O20</f>
        <v>78.476875179917229</v>
      </c>
      <c r="L18" s="2">
        <f>K19-K18</f>
        <v>15.476225456746718</v>
      </c>
    </row>
    <row r="19" spans="1:12" x14ac:dyDescent="0.2">
      <c r="A19" s="27"/>
      <c r="B19" s="27"/>
      <c r="C19" s="27"/>
      <c r="D19" s="27"/>
      <c r="E19" s="27"/>
      <c r="F19" s="27"/>
      <c r="G19" s="27" t="s">
        <v>14</v>
      </c>
      <c r="H19" s="37">
        <f>'Graphs Gender dimension (1)'!L21</f>
        <v>53.822090108486023</v>
      </c>
      <c r="I19" s="37">
        <f>'Graphs Gender dimension (1)'!M21</f>
        <v>16.055399636740329</v>
      </c>
      <c r="J19" s="37">
        <f>'Graphs Gender dimension (1)'!N21</f>
        <v>24.075610891437591</v>
      </c>
      <c r="K19" s="37">
        <f>'Graphs Gender dimension (1)'!O21</f>
        <v>93.953100636663947</v>
      </c>
      <c r="L19" s="2">
        <f>L18</f>
        <v>15.476225456746718</v>
      </c>
    </row>
    <row r="20" spans="1:12" ht="25.5" x14ac:dyDescent="0.2">
      <c r="A20" s="27"/>
      <c r="B20" s="27"/>
      <c r="C20" s="27"/>
      <c r="E20" s="3" t="str">
        <f>'Graphs Gender dimension (1)'!J22</f>
        <v xml:space="preserve"> India</v>
      </c>
      <c r="F20" s="16" t="s">
        <v>182</v>
      </c>
      <c r="G20" s="3" t="s">
        <v>13</v>
      </c>
      <c r="H20" s="2">
        <f>'Graphs Gender dimension (1)'!L22</f>
        <v>77.714948253913732</v>
      </c>
      <c r="I20" s="2">
        <f>'Graphs Gender dimension (1)'!M22</f>
        <v>7.2062297694583322</v>
      </c>
      <c r="J20" s="2">
        <f>'Graphs Gender dimension (1)'!N22</f>
        <v>2.3057089971215463</v>
      </c>
      <c r="K20" s="2">
        <f>'Graphs Gender dimension (1)'!O22</f>
        <v>87.226887020493606</v>
      </c>
      <c r="L20" s="2">
        <f>K21-K20</f>
        <v>4.8664634428674134</v>
      </c>
    </row>
    <row r="21" spans="1:12" x14ac:dyDescent="0.2">
      <c r="A21" s="27"/>
      <c r="B21" s="27"/>
      <c r="C21" s="27"/>
      <c r="D21" s="27"/>
      <c r="E21" s="27"/>
      <c r="F21" s="27"/>
      <c r="G21" s="27" t="s">
        <v>14</v>
      </c>
      <c r="H21" s="37">
        <f>'Graphs Gender dimension (1)'!L23</f>
        <v>77.1396101854329</v>
      </c>
      <c r="I21" s="37">
        <f>'Graphs Gender dimension (1)'!M23</f>
        <v>7.1650384044404118</v>
      </c>
      <c r="J21" s="37">
        <f>'Graphs Gender dimension (1)'!N23</f>
        <v>7.788701873487704</v>
      </c>
      <c r="K21" s="37">
        <f>'Graphs Gender dimension (1)'!O23</f>
        <v>92.09335046336102</v>
      </c>
      <c r="L21" s="2">
        <f>L20</f>
        <v>4.8664634428674134</v>
      </c>
    </row>
    <row r="22" spans="1:12" x14ac:dyDescent="0.2">
      <c r="A22" s="27"/>
      <c r="B22" s="27"/>
      <c r="C22" s="27"/>
      <c r="E22" s="3" t="str">
        <f>'Graphs Gender dimension (1)'!J24</f>
        <v>Timor Leste</v>
      </c>
      <c r="F22" s="3" t="s">
        <v>126</v>
      </c>
      <c r="G22" s="3" t="s">
        <v>13</v>
      </c>
      <c r="H22" s="2">
        <f>'Graphs Gender dimension (1)'!L24</f>
        <v>28.803823662267586</v>
      </c>
      <c r="I22" s="2">
        <f>'Graphs Gender dimension (1)'!M24</f>
        <v>22.180781580007569</v>
      </c>
      <c r="J22" s="2">
        <f>'Graphs Gender dimension (1)'!N24</f>
        <v>27.60740315708513</v>
      </c>
      <c r="K22" s="2">
        <f>'Graphs Gender dimension (1)'!O24</f>
        <v>78.592008399360282</v>
      </c>
      <c r="L22" s="2">
        <f>K23-K22</f>
        <v>4.9687624910600334</v>
      </c>
    </row>
    <row r="23" spans="1:12" x14ac:dyDescent="0.2">
      <c r="A23" s="27"/>
      <c r="B23" s="27"/>
      <c r="C23" s="27"/>
      <c r="D23" s="27"/>
      <c r="E23" s="27"/>
      <c r="F23" s="27"/>
      <c r="G23" s="27" t="s">
        <v>14</v>
      </c>
      <c r="H23" s="37">
        <f>'Graphs Gender dimension (1)'!L25</f>
        <v>37.41749888481251</v>
      </c>
      <c r="I23" s="37">
        <f>'Graphs Gender dimension (1)'!M25</f>
        <v>11.711744517374166</v>
      </c>
      <c r="J23" s="37">
        <f>'Graphs Gender dimension (1)'!N25</f>
        <v>34.431527488233634</v>
      </c>
      <c r="K23" s="37">
        <f>'Graphs Gender dimension (1)'!O25</f>
        <v>83.560770890420315</v>
      </c>
      <c r="L23" s="2">
        <f>L22</f>
        <v>4.9687624910600334</v>
      </c>
    </row>
    <row r="24" spans="1:12" ht="25.5" x14ac:dyDescent="0.2">
      <c r="A24" s="27"/>
      <c r="B24" s="27"/>
      <c r="C24" s="27"/>
      <c r="E24" s="3" t="str">
        <f>'Graphs Gender dimension (1)'!J26</f>
        <v>Myanmar</v>
      </c>
      <c r="F24" s="16" t="s">
        <v>183</v>
      </c>
      <c r="G24" s="3" t="s">
        <v>13</v>
      </c>
      <c r="H24" s="2">
        <f>'Graphs Gender dimension (1)'!L26</f>
        <v>66.250291248139007</v>
      </c>
      <c r="I24" s="2">
        <f>'Graphs Gender dimension (1)'!M26</f>
        <v>10.231679378824904</v>
      </c>
      <c r="J24" s="2">
        <f>'Graphs Gender dimension (1)'!N26</f>
        <v>2.1065014044230743</v>
      </c>
      <c r="K24" s="2">
        <f>'Graphs Gender dimension (1)'!O26</f>
        <v>78.588472031386985</v>
      </c>
      <c r="L24" s="2">
        <f>K25-K24</f>
        <v>5.7800076530539428</v>
      </c>
    </row>
    <row r="25" spans="1:12" x14ac:dyDescent="0.2">
      <c r="A25" s="27"/>
      <c r="B25" s="27"/>
      <c r="C25" s="27"/>
      <c r="D25" s="27"/>
      <c r="E25" s="27"/>
      <c r="F25" s="27"/>
      <c r="G25" s="27" t="s">
        <v>14</v>
      </c>
      <c r="H25" s="37">
        <f>'Graphs Gender dimension (1)'!L27</f>
        <v>63.130438760566975</v>
      </c>
      <c r="I25" s="37">
        <f>'Graphs Gender dimension (1)'!M27</f>
        <v>17.403935317046916</v>
      </c>
      <c r="J25" s="37">
        <f>'Graphs Gender dimension (1)'!N27</f>
        <v>3.8341056068270443</v>
      </c>
      <c r="K25" s="37">
        <f>'Graphs Gender dimension (1)'!O27</f>
        <v>84.368479684440928</v>
      </c>
      <c r="L25" s="2">
        <f>L24</f>
        <v>5.7800076530539428</v>
      </c>
    </row>
    <row r="26" spans="1:12" x14ac:dyDescent="0.2">
      <c r="A26" s="27"/>
      <c r="B26" s="27"/>
      <c r="C26" s="27"/>
      <c r="E26" s="3" t="str">
        <f>'Graphs Gender dimension (1)'!J28</f>
        <v>Nepal</v>
      </c>
      <c r="F26" s="3" t="s">
        <v>121</v>
      </c>
      <c r="G26" s="3" t="s">
        <v>13</v>
      </c>
      <c r="H26" s="2">
        <f>'Graphs Gender dimension (1)'!L28</f>
        <v>53.280341394225061</v>
      </c>
      <c r="I26" s="2">
        <f>'Graphs Gender dimension (1)'!M28</f>
        <v>21.466774400340725</v>
      </c>
      <c r="J26" s="2">
        <f>'Graphs Gender dimension (1)'!N28</f>
        <v>3.2214501016794976</v>
      </c>
      <c r="K26" s="2">
        <f>'Graphs Gender dimension (1)'!O28</f>
        <v>77.968565896245281</v>
      </c>
      <c r="L26" s="2">
        <f>K27-K26</f>
        <v>9.3702819796792767</v>
      </c>
    </row>
    <row r="27" spans="1:12" x14ac:dyDescent="0.2">
      <c r="A27" s="27"/>
      <c r="B27" s="27"/>
      <c r="C27" s="27"/>
      <c r="D27" s="27"/>
      <c r="E27" s="27"/>
      <c r="F27" s="27"/>
      <c r="G27" s="27" t="s">
        <v>14</v>
      </c>
      <c r="H27" s="37">
        <f>'Graphs Gender dimension (1)'!L29</f>
        <v>55.381408802678322</v>
      </c>
      <c r="I27" s="37">
        <f>'Graphs Gender dimension (1)'!M29</f>
        <v>23.854873522606741</v>
      </c>
      <c r="J27" s="37">
        <f>'Graphs Gender dimension (1)'!N29</f>
        <v>8.1025655506394898</v>
      </c>
      <c r="K27" s="37">
        <f>'Graphs Gender dimension (1)'!O29</f>
        <v>87.338847875924557</v>
      </c>
      <c r="L27" s="2">
        <f>L26</f>
        <v>9.3702819796792767</v>
      </c>
    </row>
    <row r="28" spans="1:12" ht="25.5" x14ac:dyDescent="0.2">
      <c r="A28" s="27"/>
      <c r="B28" s="27"/>
      <c r="C28" s="27"/>
      <c r="E28" s="3" t="str">
        <f>'Graphs Gender dimension (1)'!J30</f>
        <v>Pakistan</v>
      </c>
      <c r="F28" s="16" t="s">
        <v>184</v>
      </c>
      <c r="G28" s="3" t="s">
        <v>13</v>
      </c>
      <c r="H28" s="2">
        <f>'Graphs Gender dimension (1)'!L30</f>
        <v>67.086480885444857</v>
      </c>
      <c r="I28" s="2">
        <f>'Graphs Gender dimension (1)'!M30</f>
        <v>13.819830059377146</v>
      </c>
      <c r="J28" s="2">
        <f>'Graphs Gender dimension (1)'!N30</f>
        <v>1.2043951805535453</v>
      </c>
      <c r="K28" s="2">
        <f>'Graphs Gender dimension (1)'!O30</f>
        <v>82.110706125375543</v>
      </c>
      <c r="L28" s="2">
        <f>K29-K28</f>
        <v>9.5956465668207755</v>
      </c>
    </row>
    <row r="29" spans="1:12" x14ac:dyDescent="0.2">
      <c r="A29" s="27"/>
      <c r="B29" s="27"/>
      <c r="C29" s="27"/>
      <c r="D29" s="27"/>
      <c r="E29" s="27"/>
      <c r="F29" s="27"/>
      <c r="G29" s="27" t="s">
        <v>14</v>
      </c>
      <c r="H29" s="37">
        <f>'Graphs Gender dimension (1)'!L31</f>
        <v>79.353027965969943</v>
      </c>
      <c r="I29" s="37">
        <f>'Graphs Gender dimension (1)'!M31</f>
        <v>5.6661704288084573</v>
      </c>
      <c r="J29" s="37">
        <f>'Graphs Gender dimension (1)'!N31</f>
        <v>6.6871542974179254</v>
      </c>
      <c r="K29" s="37">
        <f>'Graphs Gender dimension (1)'!O31</f>
        <v>91.706352692196319</v>
      </c>
      <c r="L29" s="2">
        <f>L28</f>
        <v>9.5956465668207755</v>
      </c>
    </row>
    <row r="30" spans="1:12" x14ac:dyDescent="0.2">
      <c r="A30" s="27"/>
      <c r="B30" s="27"/>
      <c r="C30" s="27"/>
      <c r="E30" s="3" t="str">
        <f>'Graphs Gender dimension (1)'!J32</f>
        <v>Afghanistan</v>
      </c>
      <c r="F30" s="3" t="s">
        <v>106</v>
      </c>
      <c r="G30" s="3" t="s">
        <v>13</v>
      </c>
      <c r="H30" s="2">
        <f>'Graphs Gender dimension (1)'!L32</f>
        <v>63.568344990275513</v>
      </c>
      <c r="I30" s="2">
        <f>'Graphs Gender dimension (1)'!M32</f>
        <v>9.4649837590106767</v>
      </c>
      <c r="J30" s="2">
        <f>'Graphs Gender dimension (1)'!N32</f>
        <v>10.005032227214688</v>
      </c>
      <c r="K30" s="2">
        <f>'Graphs Gender dimension (1)'!O32</f>
        <v>83.038360976500869</v>
      </c>
      <c r="L30" s="2">
        <f>K31-K30</f>
        <v>14.260540304791647</v>
      </c>
    </row>
    <row r="31" spans="1:12" x14ac:dyDescent="0.2">
      <c r="A31" s="27"/>
      <c r="B31" s="27"/>
      <c r="C31" s="27"/>
      <c r="D31" s="27"/>
      <c r="E31" s="27"/>
      <c r="F31" s="27"/>
      <c r="G31" s="27" t="s">
        <v>14</v>
      </c>
      <c r="H31" s="37">
        <f>'Graphs Gender dimension (1)'!L33</f>
        <v>53.319087043592774</v>
      </c>
      <c r="I31" s="37">
        <f>'Graphs Gender dimension (1)'!M33</f>
        <v>2.6248261071813093</v>
      </c>
      <c r="J31" s="37">
        <f>'Graphs Gender dimension (1)'!N33</f>
        <v>41.354988130518436</v>
      </c>
      <c r="K31" s="37">
        <f>'Graphs Gender dimension (1)'!O33</f>
        <v>97.298901281292515</v>
      </c>
      <c r="L31" s="2">
        <f>L30</f>
        <v>14.260540304791647</v>
      </c>
    </row>
    <row r="32" spans="1:12" x14ac:dyDescent="0.2">
      <c r="A32" s="27"/>
      <c r="B32" s="27"/>
      <c r="C32" s="27"/>
      <c r="D32" s="3" t="str">
        <f>'Graphs Gender dimension (1)'!G34</f>
        <v>Upper-middle-income</v>
      </c>
      <c r="E32" s="3" t="str">
        <f>'Graphs Gender dimension (1)'!J34</f>
        <v>Wallis &amp; Futuma</v>
      </c>
      <c r="F32" s="3" t="s">
        <v>131</v>
      </c>
      <c r="G32" s="3" t="s">
        <v>13</v>
      </c>
      <c r="H32" s="2">
        <f>'Graphs Gender dimension (1)'!L34</f>
        <v>15.36910044372731</v>
      </c>
      <c r="I32" s="2">
        <f>'Graphs Gender dimension (1)'!M34</f>
        <v>3.1867688584106499</v>
      </c>
      <c r="J32" s="2">
        <f>'Graphs Gender dimension (1)'!N34</f>
        <v>26.542960871319082</v>
      </c>
      <c r="K32" s="2">
        <f>'Graphs Gender dimension (1)'!O34</f>
        <v>45.098830173457046</v>
      </c>
      <c r="L32" s="2">
        <f>K33-K32</f>
        <v>-21.861379524838885</v>
      </c>
    </row>
    <row r="33" spans="1:12" x14ac:dyDescent="0.2">
      <c r="A33" s="27"/>
      <c r="B33" s="27"/>
      <c r="C33" s="27"/>
      <c r="D33" s="27"/>
      <c r="E33" s="27"/>
      <c r="F33" s="27"/>
      <c r="G33" s="27" t="s">
        <v>14</v>
      </c>
      <c r="H33" s="37">
        <f>'Graphs Gender dimension (1)'!L35</f>
        <v>12.859560067681894</v>
      </c>
      <c r="I33" s="37">
        <f>'Graphs Gender dimension (1)'!M35</f>
        <v>2.9892836999435985</v>
      </c>
      <c r="J33" s="37">
        <f>'Graphs Gender dimension (1)'!N35</f>
        <v>7.3886068809926684</v>
      </c>
      <c r="K33" s="37">
        <f>'Graphs Gender dimension (1)'!O35</f>
        <v>23.237450648618161</v>
      </c>
      <c r="L33" s="2">
        <f>L32</f>
        <v>-21.861379524838885</v>
      </c>
    </row>
    <row r="34" spans="1:12" x14ac:dyDescent="0.2">
      <c r="A34" s="3">
        <v>1</v>
      </c>
      <c r="B34" s="3">
        <v>2</v>
      </c>
      <c r="C34" s="3" t="str">
        <f>'Data ALL'!$AW$15</f>
        <v>Low-income</v>
      </c>
      <c r="E34" s="3" t="str">
        <f>F34</f>
        <v>Mongolia</v>
      </c>
      <c r="F34" s="3" t="s">
        <v>119</v>
      </c>
      <c r="G34" s="3" t="s">
        <v>13</v>
      </c>
      <c r="H34" s="2">
        <f>'Graphs Gender dimension (1)'!L36</f>
        <v>53.623406282919952</v>
      </c>
      <c r="I34" s="2">
        <f>'Graphs Gender dimension (1)'!M36</f>
        <v>5.2852474197308235</v>
      </c>
      <c r="J34" s="2">
        <f>'Graphs Gender dimension (1)'!N36</f>
        <v>0.54444644244272511</v>
      </c>
      <c r="K34" s="2">
        <f>'Graphs Gender dimension (1)'!O36</f>
        <v>59.453100145093501</v>
      </c>
      <c r="L34" s="2">
        <f>K35-K34</f>
        <v>-6.7453519155410504</v>
      </c>
    </row>
    <row r="35" spans="1:12" x14ac:dyDescent="0.2">
      <c r="A35" s="27">
        <v>1</v>
      </c>
      <c r="B35" s="27">
        <v>2</v>
      </c>
      <c r="C35" s="27" t="str">
        <f>'Data ALL'!$AW$15</f>
        <v>Low-income</v>
      </c>
      <c r="D35" s="27"/>
      <c r="E35" s="27"/>
      <c r="F35" s="27"/>
      <c r="G35" s="27" t="s">
        <v>14</v>
      </c>
      <c r="H35" s="37">
        <f>'Graphs Gender dimension (1)'!L37</f>
        <v>31.963309284672786</v>
      </c>
      <c r="I35" s="37">
        <f>'Graphs Gender dimension (1)'!M37</f>
        <v>7.6830531996399678</v>
      </c>
      <c r="J35" s="37">
        <f>'Graphs Gender dimension (1)'!N37</f>
        <v>13.061385745239699</v>
      </c>
      <c r="K35" s="37">
        <f>'Graphs Gender dimension (1)'!O37</f>
        <v>52.70774822955245</v>
      </c>
      <c r="L35" s="2">
        <f>L34</f>
        <v>-6.7453519155410504</v>
      </c>
    </row>
    <row r="36" spans="1:12" x14ac:dyDescent="0.2">
      <c r="A36" s="27"/>
      <c r="B36" s="27"/>
      <c r="C36" s="27"/>
      <c r="E36" s="3" t="str">
        <f>'Graphs Gender dimension (1)'!J36</f>
        <v>Abelina</v>
      </c>
      <c r="F36" s="3" t="s">
        <v>52</v>
      </c>
      <c r="G36" s="3" t="s">
        <v>13</v>
      </c>
      <c r="H36" s="2">
        <f>'Graphs Gender dimension (1)'!L36</f>
        <v>53.623406282919952</v>
      </c>
      <c r="I36" s="2">
        <f>'Graphs Gender dimension (1)'!M36</f>
        <v>5.2852474197308235</v>
      </c>
      <c r="J36" s="2">
        <f>'Graphs Gender dimension (1)'!N36</f>
        <v>0.54444644244272511</v>
      </c>
      <c r="K36" s="2">
        <f>'Graphs Gender dimension (1)'!O36</f>
        <v>59.453100145093501</v>
      </c>
      <c r="L36" s="2">
        <f>K37-K36</f>
        <v>-6.7453519155410504</v>
      </c>
    </row>
    <row r="37" spans="1:12" x14ac:dyDescent="0.2">
      <c r="A37" s="27"/>
      <c r="B37" s="27"/>
      <c r="C37" s="27"/>
      <c r="D37" s="27"/>
      <c r="E37" s="27"/>
      <c r="F37" s="27"/>
      <c r="G37" s="27" t="s">
        <v>14</v>
      </c>
      <c r="H37" s="37">
        <f>'Graphs Gender dimension (1)'!L37</f>
        <v>31.963309284672786</v>
      </c>
      <c r="I37" s="37">
        <f>'Graphs Gender dimension (1)'!M37</f>
        <v>7.6830531996399678</v>
      </c>
      <c r="J37" s="37">
        <f>'Graphs Gender dimension (1)'!N37</f>
        <v>13.061385745239699</v>
      </c>
      <c r="K37" s="37">
        <f>'Graphs Gender dimension (1)'!O37</f>
        <v>52.70774822955245</v>
      </c>
      <c r="L37" s="2">
        <f>L36</f>
        <v>-6.7453519155410504</v>
      </c>
    </row>
    <row r="38" spans="1:12" x14ac:dyDescent="0.2">
      <c r="A38" s="27"/>
      <c r="B38" s="27"/>
      <c r="C38" s="27"/>
      <c r="E38" s="3" t="str">
        <f>'Graphs Gender dimension (1)'!J38</f>
        <v>Fiji</v>
      </c>
      <c r="F38" s="3" t="s">
        <v>112</v>
      </c>
      <c r="G38" s="3" t="s">
        <v>13</v>
      </c>
      <c r="H38" s="2">
        <f>'Graphs Gender dimension (1)'!L38</f>
        <v>34.530386740331494</v>
      </c>
      <c r="I38" s="2">
        <f>'Graphs Gender dimension (1)'!M38</f>
        <v>9.8483875112424517</v>
      </c>
      <c r="J38" s="2">
        <f>'Graphs Gender dimension (1)'!N38</f>
        <v>0.35608744332886694</v>
      </c>
      <c r="K38" s="2">
        <f>'Graphs Gender dimension (1)'!O38</f>
        <v>44.734861694902811</v>
      </c>
      <c r="L38" s="2">
        <f>K39-K38</f>
        <v>-3.2915211515879363</v>
      </c>
    </row>
    <row r="39" spans="1:12" x14ac:dyDescent="0.2">
      <c r="A39" s="27"/>
      <c r="B39" s="27"/>
      <c r="C39" s="27"/>
      <c r="D39" s="27"/>
      <c r="E39" s="27"/>
      <c r="F39" s="27"/>
      <c r="G39" s="27" t="s">
        <v>14</v>
      </c>
      <c r="H39" s="37">
        <f>'Graphs Gender dimension (1)'!L39</f>
        <v>29.330571543791471</v>
      </c>
      <c r="I39" s="37">
        <f>'Graphs Gender dimension (1)'!M39</f>
        <v>6.5604721926898115</v>
      </c>
      <c r="J39" s="37">
        <f>'Graphs Gender dimension (1)'!N39</f>
        <v>5.5522968068335965</v>
      </c>
      <c r="K39" s="37">
        <f>'Graphs Gender dimension (1)'!O39</f>
        <v>41.443340543314875</v>
      </c>
      <c r="L39" s="2">
        <f>L38</f>
        <v>-3.2915211515879363</v>
      </c>
    </row>
    <row r="40" spans="1:12" x14ac:dyDescent="0.2">
      <c r="A40" s="27"/>
      <c r="B40" s="27"/>
      <c r="C40" s="27"/>
      <c r="E40" s="3" t="str">
        <f>'Graphs Gender dimension (1)'!J40</f>
        <v>Tuvalu</v>
      </c>
      <c r="F40" s="3" t="s">
        <v>128</v>
      </c>
      <c r="G40" s="3" t="s">
        <v>13</v>
      </c>
      <c r="H40" s="2">
        <f>'Graphs Gender dimension (1)'!L40</f>
        <v>6.9584736251402921</v>
      </c>
      <c r="I40" s="2">
        <f>'Graphs Gender dimension (1)'!M40</f>
        <v>14.365881032547701</v>
      </c>
      <c r="J40" s="2">
        <f>'Graphs Gender dimension (1)'!N40</f>
        <v>3.8159371492704826</v>
      </c>
      <c r="K40" s="2">
        <f>'Graphs Gender dimension (1)'!O40</f>
        <v>25.140291806958476</v>
      </c>
      <c r="L40" s="2">
        <f>K41-K40</f>
        <v>-2.1036425922987902</v>
      </c>
    </row>
    <row r="41" spans="1:12" x14ac:dyDescent="0.2">
      <c r="A41" s="27"/>
      <c r="B41" s="27"/>
      <c r="C41" s="27"/>
      <c r="D41" s="27"/>
      <c r="E41" s="27"/>
      <c r="F41" s="27"/>
      <c r="G41" s="27" t="s">
        <v>14</v>
      </c>
      <c r="H41" s="37">
        <f>'Graphs Gender dimension (1)'!L41</f>
        <v>6.8062827225130889</v>
      </c>
      <c r="I41" s="37">
        <f>'Graphs Gender dimension (1)'!M41</f>
        <v>14.834205933682373</v>
      </c>
      <c r="J41" s="37">
        <f>'Graphs Gender dimension (1)'!N41</f>
        <v>1.3961605584642234</v>
      </c>
      <c r="K41" s="37">
        <f>'Graphs Gender dimension (1)'!O41</f>
        <v>23.036649214659686</v>
      </c>
      <c r="L41" s="2">
        <f>L40</f>
        <v>-2.1036425922987902</v>
      </c>
    </row>
    <row r="42" spans="1:12" x14ac:dyDescent="0.2">
      <c r="A42" s="27"/>
      <c r="B42" s="27"/>
      <c r="C42" s="27"/>
      <c r="E42" s="3" t="str">
        <f>'Graphs Gender dimension (1)'!J42</f>
        <v>Tonga</v>
      </c>
      <c r="F42" s="3" t="s">
        <v>127</v>
      </c>
      <c r="G42" s="3" t="s">
        <v>13</v>
      </c>
      <c r="H42" s="2">
        <f>'Graphs Gender dimension (1)'!L42</f>
        <v>60.304510496778221</v>
      </c>
      <c r="I42" s="2">
        <f>'Graphs Gender dimension (1)'!M42</f>
        <v>15.412596133859905</v>
      </c>
      <c r="J42" s="2">
        <f>'Graphs Gender dimension (1)'!N42</f>
        <v>7.1970484306796925</v>
      </c>
      <c r="K42" s="2">
        <f>'Graphs Gender dimension (1)'!O42</f>
        <v>82.914155061317814</v>
      </c>
      <c r="L42" s="2">
        <f>K43-K42</f>
        <v>-4.6479942767233524</v>
      </c>
    </row>
    <row r="43" spans="1:12" x14ac:dyDescent="0.2">
      <c r="A43" s="27"/>
      <c r="B43" s="27"/>
      <c r="C43" s="27"/>
      <c r="D43" s="27"/>
      <c r="E43" s="27"/>
      <c r="F43" s="27"/>
      <c r="G43" s="27" t="s">
        <v>14</v>
      </c>
      <c r="H43" s="37">
        <f>'Graphs Gender dimension (1)'!L43</f>
        <v>45.658243252917174</v>
      </c>
      <c r="I43" s="37">
        <f>'Graphs Gender dimension (1)'!M43</f>
        <v>14.768415777793686</v>
      </c>
      <c r="J43" s="37">
        <f>'Graphs Gender dimension (1)'!N43</f>
        <v>17.839501753883599</v>
      </c>
      <c r="K43" s="37">
        <f>'Graphs Gender dimension (1)'!O43</f>
        <v>78.266160784594462</v>
      </c>
      <c r="L43" s="2">
        <f>L42</f>
        <v>-4.6479942767233524</v>
      </c>
    </row>
    <row r="44" spans="1:12" x14ac:dyDescent="0.2">
      <c r="A44" s="27"/>
      <c r="B44" s="27"/>
      <c r="C44" s="27"/>
      <c r="E44" s="3" t="str">
        <f>'Graphs Gender dimension (1)'!J44</f>
        <v>Thailand</v>
      </c>
      <c r="F44" s="3" t="s">
        <v>125</v>
      </c>
      <c r="G44" s="3" t="s">
        <v>13</v>
      </c>
      <c r="H44" s="2">
        <f>'Graphs Gender dimension (1)'!L44</f>
        <v>42.61189644106296</v>
      </c>
      <c r="I44" s="2">
        <f>'Graphs Gender dimension (1)'!M44</f>
        <v>16.557244887422552</v>
      </c>
      <c r="J44" s="2">
        <f>'Graphs Gender dimension (1)'!N44</f>
        <v>5.3287097586447052</v>
      </c>
      <c r="K44" s="2">
        <f>'Graphs Gender dimension (1)'!O44</f>
        <v>64.497851087130215</v>
      </c>
      <c r="L44" s="2">
        <f>K45-K44</f>
        <v>1.0649135860554679</v>
      </c>
    </row>
    <row r="45" spans="1:12" x14ac:dyDescent="0.2">
      <c r="A45" s="27"/>
      <c r="B45" s="27"/>
      <c r="C45" s="27"/>
      <c r="D45" s="27"/>
      <c r="E45" s="27"/>
      <c r="F45" s="27"/>
      <c r="G45" s="27" t="s">
        <v>14</v>
      </c>
      <c r="H45" s="37">
        <f>'Graphs Gender dimension (1)'!L45</f>
        <v>40.5577951263963</v>
      </c>
      <c r="I45" s="37">
        <f>'Graphs Gender dimension (1)'!M45</f>
        <v>19.168177322837877</v>
      </c>
      <c r="J45" s="37">
        <f>'Graphs Gender dimension (1)'!N45</f>
        <v>5.8367922239515</v>
      </c>
      <c r="K45" s="37">
        <f>'Graphs Gender dimension (1)'!O45</f>
        <v>65.562764673185683</v>
      </c>
      <c r="L45" s="2">
        <f>L44</f>
        <v>1.0649135860554679</v>
      </c>
    </row>
    <row r="46" spans="1:12" x14ac:dyDescent="0.2">
      <c r="A46" s="27"/>
      <c r="B46" s="27"/>
      <c r="C46" s="27"/>
      <c r="E46" s="3" t="str">
        <f>'Graphs Gender dimension (1)'!J46</f>
        <v>Cook Islands</v>
      </c>
      <c r="F46" s="3" t="s">
        <v>111</v>
      </c>
      <c r="G46" s="3" t="s">
        <v>13</v>
      </c>
      <c r="H46" s="2">
        <f>'Graphs Gender dimension (1)'!L46</f>
        <v>21.224773834377174</v>
      </c>
      <c r="I46" s="2">
        <f>'Graphs Gender dimension (1)'!M46</f>
        <v>4.9872419392252381</v>
      </c>
      <c r="J46" s="2">
        <f>'Graphs Gender dimension (1)'!N46</f>
        <v>2.0876826722338206</v>
      </c>
      <c r="K46" s="2">
        <f>'Graphs Gender dimension (1)'!O46</f>
        <v>28.299698445836235</v>
      </c>
      <c r="L46" s="2">
        <f>K47-K46</f>
        <v>1.8272942588381795</v>
      </c>
    </row>
    <row r="47" spans="1:12" x14ac:dyDescent="0.2">
      <c r="A47" s="27"/>
      <c r="B47" s="27"/>
      <c r="C47" s="27"/>
      <c r="D47" s="27"/>
      <c r="E47" s="27"/>
      <c r="F47" s="27"/>
      <c r="G47" s="27" t="s">
        <v>14</v>
      </c>
      <c r="H47" s="37">
        <f>'Graphs Gender dimension (1)'!L47</f>
        <v>21.69683869224534</v>
      </c>
      <c r="I47" s="37">
        <f>'Graphs Gender dimension (1)'!M47</f>
        <v>6.4036746825182389</v>
      </c>
      <c r="J47" s="37">
        <f>'Graphs Gender dimension (1)'!N47</f>
        <v>2.0264793299108348</v>
      </c>
      <c r="K47" s="37">
        <f>'Graphs Gender dimension (1)'!O47</f>
        <v>30.126992704674414</v>
      </c>
      <c r="L47" s="2">
        <f>L46</f>
        <v>1.8272942588381795</v>
      </c>
    </row>
    <row r="48" spans="1:12" x14ac:dyDescent="0.2">
      <c r="A48" s="27"/>
      <c r="B48" s="27"/>
      <c r="C48" s="27"/>
      <c r="E48" s="3" t="str">
        <f>'Graphs Gender dimension (1)'!J48</f>
        <v xml:space="preserve"> Indonesia</v>
      </c>
      <c r="F48" s="3" t="s">
        <v>114</v>
      </c>
      <c r="G48" s="3" t="s">
        <v>13</v>
      </c>
      <c r="H48" s="2">
        <f>'Graphs Gender dimension (1)'!L48</f>
        <v>52.218393388481253</v>
      </c>
      <c r="I48" s="2">
        <f>'Graphs Gender dimension (1)'!M48</f>
        <v>24.6882145296949</v>
      </c>
      <c r="J48" s="2">
        <f>'Graphs Gender dimension (1)'!N48</f>
        <v>3.1593327901627397</v>
      </c>
      <c r="K48" s="2">
        <f>'Graphs Gender dimension (1)'!O48</f>
        <v>80.065940708338886</v>
      </c>
      <c r="L48" s="2">
        <f>K49-K48</f>
        <v>2.7349862907399967</v>
      </c>
    </row>
    <row r="49" spans="1:12" x14ac:dyDescent="0.2">
      <c r="A49" s="27"/>
      <c r="B49" s="27"/>
      <c r="C49" s="27"/>
      <c r="D49" s="27"/>
      <c r="E49" s="27"/>
      <c r="F49" s="27"/>
      <c r="G49" s="27" t="s">
        <v>14</v>
      </c>
      <c r="H49" s="37">
        <f>'Graphs Gender dimension (1)'!L49</f>
        <v>53.081263804154567</v>
      </c>
      <c r="I49" s="37">
        <f>'Graphs Gender dimension (1)'!M49</f>
        <v>24.802447291630092</v>
      </c>
      <c r="J49" s="37">
        <f>'Graphs Gender dimension (1)'!N49</f>
        <v>4.9172159032942186</v>
      </c>
      <c r="K49" s="37">
        <f>'Graphs Gender dimension (1)'!O49</f>
        <v>82.800926999078882</v>
      </c>
      <c r="L49" s="2">
        <f>L48</f>
        <v>2.7349862907399967</v>
      </c>
    </row>
    <row r="50" spans="1:12" x14ac:dyDescent="0.2">
      <c r="A50" s="27"/>
      <c r="B50" s="27"/>
      <c r="C50" s="27"/>
      <c r="E50" s="3" t="str">
        <f>'Graphs Gender dimension (1)'!J50</f>
        <v>Marshall Islands</v>
      </c>
      <c r="F50" s="3" t="s">
        <v>118</v>
      </c>
      <c r="G50" s="3" t="s">
        <v>13</v>
      </c>
      <c r="H50" s="2">
        <f>'Graphs Gender dimension (1)'!L50</f>
        <v>6.5912532288233727</v>
      </c>
      <c r="I50" s="2">
        <f>'Graphs Gender dimension (1)'!M50</f>
        <v>7.0633294735904517</v>
      </c>
      <c r="J50" s="2">
        <f>'Graphs Gender dimension (1)'!N50</f>
        <v>8.3993943172708647</v>
      </c>
      <c r="K50" s="2">
        <f>'Graphs Gender dimension (1)'!O50</f>
        <v>22.053977019684687</v>
      </c>
      <c r="L50" s="2">
        <f>K51-K50</f>
        <v>5.2610171686144191</v>
      </c>
    </row>
    <row r="51" spans="1:12" x14ac:dyDescent="0.2">
      <c r="A51" s="27"/>
      <c r="B51" s="27"/>
      <c r="C51" s="27"/>
      <c r="D51" s="27"/>
      <c r="E51" s="27"/>
      <c r="F51" s="27"/>
      <c r="G51" s="27" t="s">
        <v>14</v>
      </c>
      <c r="H51" s="37">
        <f>'Graphs Gender dimension (1)'!L51</f>
        <v>3.9907012785741962</v>
      </c>
      <c r="I51" s="37">
        <f>'Graphs Gender dimension (1)'!M51</f>
        <v>5.6954668733049205</v>
      </c>
      <c r="J51" s="37">
        <f>'Graphs Gender dimension (1)'!N51</f>
        <v>17.628826036419991</v>
      </c>
      <c r="K51" s="37">
        <f>'Graphs Gender dimension (1)'!O51</f>
        <v>27.314994188299107</v>
      </c>
      <c r="L51" s="2">
        <f>L50</f>
        <v>5.2610171686144191</v>
      </c>
    </row>
    <row r="52" spans="1:12" x14ac:dyDescent="0.2">
      <c r="A52" s="27"/>
      <c r="B52" s="27"/>
      <c r="C52" s="27"/>
      <c r="E52" s="3" t="str">
        <f>'Graphs Gender dimension (1)'!J52</f>
        <v>Maldives</v>
      </c>
      <c r="F52" s="3" t="s">
        <v>117</v>
      </c>
      <c r="G52" s="3" t="s">
        <v>13</v>
      </c>
      <c r="H52" s="2">
        <f>'Graphs Gender dimension (1)'!L52</f>
        <v>13.796229973433915</v>
      </c>
      <c r="I52" s="2">
        <f>'Graphs Gender dimension (1)'!M52</f>
        <v>21.468660180794444</v>
      </c>
      <c r="J52" s="2">
        <f>'Graphs Gender dimension (1)'!N52</f>
        <v>9.966361715824501</v>
      </c>
      <c r="K52" s="2">
        <f>'Graphs Gender dimension (1)'!O52</f>
        <v>45.231251870052859</v>
      </c>
      <c r="L52" s="2">
        <f>K53-K52</f>
        <v>6.8108258379724447</v>
      </c>
    </row>
    <row r="53" spans="1:12" x14ac:dyDescent="0.2">
      <c r="A53" s="27"/>
      <c r="B53" s="27"/>
      <c r="C53" s="27"/>
      <c r="D53" s="27"/>
      <c r="E53" s="27"/>
      <c r="F53" s="27"/>
      <c r="G53" s="27" t="s">
        <v>14</v>
      </c>
      <c r="H53" s="37">
        <f>'Graphs Gender dimension (1)'!L53</f>
        <v>16.456601304021135</v>
      </c>
      <c r="I53" s="37">
        <f>'Graphs Gender dimension (1)'!M53</f>
        <v>13.646169134934677</v>
      </c>
      <c r="J53" s="37">
        <f>'Graphs Gender dimension (1)'!N53</f>
        <v>21.939307269069491</v>
      </c>
      <c r="K53" s="37">
        <f>'Graphs Gender dimension (1)'!O53</f>
        <v>52.042077708025303</v>
      </c>
      <c r="L53" s="2">
        <f>L52</f>
        <v>6.8108258379724447</v>
      </c>
    </row>
    <row r="54" spans="1:12" x14ac:dyDescent="0.2">
      <c r="A54" s="27"/>
      <c r="B54" s="27"/>
      <c r="C54" s="27"/>
      <c r="D54" s="3" t="str">
        <f>'Graphs Gender dimension (1)'!G54</f>
        <v>High-income</v>
      </c>
      <c r="E54" s="3" t="str">
        <f>'Graphs Gender dimension (1)'!J54</f>
        <v xml:space="preserve"> Brunei Darussalam</v>
      </c>
      <c r="F54" s="3" t="s">
        <v>109</v>
      </c>
      <c r="G54" s="3" t="s">
        <v>13</v>
      </c>
      <c r="H54" s="2">
        <f>'Graphs Gender dimension (1)'!L54</f>
        <v>2.0188848575965146</v>
      </c>
      <c r="I54" s="2">
        <f>'Graphs Gender dimension (1)'!M54</f>
        <v>26.118172264878918</v>
      </c>
      <c r="J54" s="2">
        <f>'Graphs Gender dimension (1)'!N54</f>
        <v>1.0186470710061442</v>
      </c>
      <c r="K54" s="2">
        <f>'Graphs Gender dimension (1)'!O54</f>
        <v>29.155704193481576</v>
      </c>
      <c r="L54" s="2">
        <f>K55-K54</f>
        <v>-1.8159613409388555</v>
      </c>
    </row>
    <row r="55" spans="1:12" x14ac:dyDescent="0.2">
      <c r="A55" s="27"/>
      <c r="B55" s="27"/>
      <c r="C55" s="27"/>
      <c r="D55" s="27"/>
      <c r="E55" s="27"/>
      <c r="F55" s="27"/>
      <c r="G55" s="27" t="s">
        <v>14</v>
      </c>
      <c r="H55" s="37">
        <f>'Graphs Gender dimension (1)'!L55</f>
        <v>4.2884743657566071</v>
      </c>
      <c r="I55" s="37">
        <f>'Graphs Gender dimension (1)'!M55</f>
        <v>14.610023690687029</v>
      </c>
      <c r="J55" s="37">
        <f>'Graphs Gender dimension (1)'!N55</f>
        <v>8.4412447960990864</v>
      </c>
      <c r="K55" s="37">
        <f>'Graphs Gender dimension (1)'!O55</f>
        <v>27.33974285254272</v>
      </c>
      <c r="L55" s="2">
        <f>L54</f>
        <v>-1.8159613409388555</v>
      </c>
    </row>
    <row r="56" spans="1:12" x14ac:dyDescent="0.2">
      <c r="A56" s="27"/>
      <c r="B56" s="27"/>
      <c r="C56" s="27"/>
      <c r="D56" s="27"/>
      <c r="E56" s="3" t="str">
        <f>'Graphs Gender dimension (1)'!J56</f>
        <v>Nauru</v>
      </c>
      <c r="F56" s="3" t="s">
        <v>122</v>
      </c>
      <c r="G56" s="3" t="s">
        <v>13</v>
      </c>
      <c r="H56" s="2">
        <f>'Graphs Gender dimension (1)'!L56</f>
        <v>26.671974522292995</v>
      </c>
      <c r="I56" s="2">
        <f>'Graphs Gender dimension (1)'!M56</f>
        <v>22.611464968152866</v>
      </c>
      <c r="J56" s="2">
        <f>'Graphs Gender dimension (1)'!N56</f>
        <v>0.5573248407643312</v>
      </c>
      <c r="K56" s="2">
        <f>'Graphs Gender dimension (1)'!O56</f>
        <v>49.840764331210188</v>
      </c>
      <c r="L56" s="2">
        <f>K57-K56</f>
        <v>-4.3018267345108612</v>
      </c>
    </row>
    <row r="57" spans="1:12" x14ac:dyDescent="0.2">
      <c r="A57" s="27"/>
      <c r="B57" s="27"/>
      <c r="C57" s="27"/>
      <c r="D57" s="27"/>
      <c r="E57" s="27"/>
      <c r="F57" s="27"/>
      <c r="G57" s="27" t="s">
        <v>14</v>
      </c>
      <c r="H57" s="37">
        <f>'Graphs Gender dimension (1)'!L57</f>
        <v>20.732336255801957</v>
      </c>
      <c r="I57" s="37">
        <f>'Graphs Gender dimension (1)'!M57</f>
        <v>24.75502836513667</v>
      </c>
      <c r="J57" s="37">
        <f>'Graphs Gender dimension (1)'!N57</f>
        <v>5.1572975760701398E-2</v>
      </c>
      <c r="K57" s="37">
        <f>'Graphs Gender dimension (1)'!O57</f>
        <v>45.538937596699327</v>
      </c>
      <c r="L57" s="2">
        <f>L56</f>
        <v>-4.3018267345108612</v>
      </c>
    </row>
    <row r="58" spans="1:12" x14ac:dyDescent="0.2">
      <c r="A58" s="27"/>
      <c r="B58" s="27"/>
      <c r="C58" s="27"/>
      <c r="D58" s="27"/>
      <c r="E58" s="3" t="str">
        <f>'Graphs Gender dimension (1)'!J58</f>
        <v>Australia</v>
      </c>
      <c r="F58" s="3" t="s">
        <v>169</v>
      </c>
      <c r="G58" s="3" t="s">
        <v>13</v>
      </c>
      <c r="H58" s="2">
        <f>'Graphs Gender dimension (1)'!L58</f>
        <v>23.911411002554768</v>
      </c>
      <c r="I58" s="2">
        <f>'Graphs Gender dimension (1)'!M58</f>
        <v>1.8412221241947528</v>
      </c>
      <c r="J58" s="2">
        <f>'Graphs Gender dimension (1)'!N58</f>
        <v>0</v>
      </c>
      <c r="K58" s="2">
        <f>'Graphs Gender dimension (1)'!O58</f>
        <v>25.752633126749522</v>
      </c>
      <c r="L58" s="2">
        <f>K59-K58</f>
        <v>0.73492570146757785</v>
      </c>
    </row>
    <row r="59" spans="1:12" x14ac:dyDescent="0.2">
      <c r="A59" s="27"/>
      <c r="B59" s="27"/>
      <c r="C59" s="27"/>
      <c r="D59" s="27"/>
      <c r="E59" s="27"/>
      <c r="F59" s="27"/>
      <c r="G59" s="27" t="s">
        <v>14</v>
      </c>
      <c r="H59" s="37">
        <f>'Graphs Gender dimension (1)'!L59</f>
        <v>22.366377164651521</v>
      </c>
      <c r="I59" s="37">
        <f>'Graphs Gender dimension (1)'!M59</f>
        <v>3.9437489956757341</v>
      </c>
      <c r="J59" s="37">
        <f>'Graphs Gender dimension (1)'!N59</f>
        <v>0.17743266788984693</v>
      </c>
      <c r="K59" s="37">
        <f>'Graphs Gender dimension (1)'!O59</f>
        <v>26.4875588282171</v>
      </c>
      <c r="L59" s="2">
        <f>L58</f>
        <v>0.73492570146757785</v>
      </c>
    </row>
    <row r="60" spans="1:12" x14ac:dyDescent="0.2">
      <c r="A60" s="27"/>
      <c r="B60" s="27"/>
      <c r="C60" s="27"/>
      <c r="D60" s="27"/>
      <c r="E60" s="3" t="str">
        <f>'Graphs Gender dimension (1)'!J60</f>
        <v>Korea Republic</v>
      </c>
      <c r="F60" s="3" t="s">
        <v>168</v>
      </c>
      <c r="G60" s="3" t="s">
        <v>13</v>
      </c>
      <c r="H60" s="2">
        <f>'Graphs Gender dimension (1)'!L60</f>
        <v>15.220507927966654</v>
      </c>
      <c r="I60" s="2">
        <f>'Graphs Gender dimension (1)'!M60</f>
        <v>8.9899103526157926</v>
      </c>
      <c r="J60" s="2">
        <f>'Graphs Gender dimension (1)'!N60</f>
        <v>0</v>
      </c>
      <c r="K60" s="2">
        <f>'Graphs Gender dimension (1)'!O60</f>
        <v>24.210418280582445</v>
      </c>
      <c r="L60" s="2">
        <f>K61-K60</f>
        <v>12.039660252626632</v>
      </c>
    </row>
    <row r="61" spans="1:12" x14ac:dyDescent="0.2">
      <c r="A61" s="27"/>
      <c r="B61" s="27"/>
      <c r="C61" s="27"/>
      <c r="D61" s="27"/>
      <c r="E61" s="27"/>
      <c r="F61" s="27"/>
      <c r="G61" s="27" t="s">
        <v>14</v>
      </c>
      <c r="H61" s="37">
        <f>'Graphs Gender dimension (1)'!L61</f>
        <v>19.429630131023309</v>
      </c>
      <c r="I61" s="37">
        <f>'Graphs Gender dimension (1)'!M61</f>
        <v>16.424388600268959</v>
      </c>
      <c r="J61" s="37">
        <f>'Graphs Gender dimension (1)'!N61</f>
        <v>0.39605980191680867</v>
      </c>
      <c r="K61" s="37">
        <f>'Graphs Gender dimension (1)'!O61</f>
        <v>36.250078533209077</v>
      </c>
      <c r="L61" s="2">
        <f>L60</f>
        <v>12.039660252626632</v>
      </c>
    </row>
    <row r="62" spans="1:12" x14ac:dyDescent="0.2">
      <c r="A62" s="27"/>
      <c r="B62" s="27"/>
      <c r="C62" s="27"/>
      <c r="D62" s="27"/>
      <c r="H62" s="2"/>
      <c r="I62" s="2"/>
      <c r="J62" s="2"/>
      <c r="K62" s="2"/>
      <c r="L62" s="2"/>
    </row>
    <row r="63" spans="1:12" x14ac:dyDescent="0.2">
      <c r="H63" s="2"/>
      <c r="I63" s="2"/>
      <c r="J63" s="2"/>
      <c r="K63" s="2"/>
      <c r="L63" s="2"/>
    </row>
    <row r="64" spans="1:12" x14ac:dyDescent="0.2">
      <c r="D64" s="27" t="s">
        <v>177</v>
      </c>
      <c r="H64" s="2"/>
      <c r="I64" s="2"/>
      <c r="J64" s="2"/>
      <c r="K64" s="2"/>
      <c r="L64" s="2"/>
    </row>
    <row r="65" spans="1:12" x14ac:dyDescent="0.2">
      <c r="H65" s="2"/>
      <c r="I65" s="2"/>
      <c r="J65" s="2"/>
      <c r="K65" s="2"/>
      <c r="L65" s="2"/>
    </row>
    <row r="66" spans="1:12" x14ac:dyDescent="0.2">
      <c r="A66" s="27"/>
      <c r="B66" s="27"/>
      <c r="C66" s="27"/>
      <c r="D66" s="27"/>
      <c r="E66" s="27"/>
      <c r="F66" s="27"/>
      <c r="G66" s="27"/>
      <c r="H66" s="37"/>
      <c r="I66" s="37"/>
      <c r="J66" s="37"/>
      <c r="K66" s="37"/>
      <c r="L66" s="2"/>
    </row>
    <row r="67" spans="1:12" x14ac:dyDescent="0.2">
      <c r="A67" s="27"/>
      <c r="B67" s="27"/>
      <c r="C67" s="27"/>
      <c r="D67" s="27"/>
      <c r="E67" s="27"/>
      <c r="F67" s="27"/>
      <c r="G67" s="27"/>
      <c r="H67" s="37"/>
      <c r="I67" s="37"/>
      <c r="J67" s="37"/>
      <c r="K67" s="37"/>
      <c r="L67" s="2"/>
    </row>
    <row r="68" spans="1:12" x14ac:dyDescent="0.2">
      <c r="A68" s="27"/>
      <c r="B68" s="27"/>
      <c r="C68" s="27"/>
      <c r="D68" s="27"/>
      <c r="E68" s="27"/>
      <c r="F68" s="27"/>
      <c r="G68" s="27"/>
      <c r="H68" s="37"/>
      <c r="I68" s="37"/>
      <c r="J68" s="37"/>
      <c r="K68" s="37"/>
      <c r="L68" s="2"/>
    </row>
    <row r="84" spans="3:4" x14ac:dyDescent="0.2">
      <c r="C84" s="27"/>
      <c r="D84" s="27"/>
    </row>
    <row r="88" spans="3:4" x14ac:dyDescent="0.2">
      <c r="D88" s="27" t="s">
        <v>48</v>
      </c>
    </row>
    <row r="104" spans="3:4" x14ac:dyDescent="0.2">
      <c r="C104" s="27"/>
      <c r="D104" s="27" t="s">
        <v>48</v>
      </c>
    </row>
    <row r="112" spans="3:4" x14ac:dyDescent="0.2">
      <c r="D112" s="27" t="s">
        <v>49</v>
      </c>
    </row>
    <row r="124" spans="3:4" x14ac:dyDescent="0.2">
      <c r="C124" s="27"/>
      <c r="D124" s="27" t="s">
        <v>49</v>
      </c>
    </row>
  </sheetData>
  <sortState xmlns:xlrd2="http://schemas.microsoft.com/office/spreadsheetml/2017/richdata2" ref="A4:L68">
    <sortCondition ref="B4:B68"/>
    <sortCondition descending="1" ref="L4:L68"/>
    <sortCondition ref="E4:E68"/>
    <sortCondition ref="G4:G68"/>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sheetPr>
  <dimension ref="A1:M622"/>
  <sheetViews>
    <sheetView workbookViewId="0"/>
  </sheetViews>
  <sheetFormatPr defaultColWidth="0" defaultRowHeight="15" x14ac:dyDescent="0.25"/>
  <cols>
    <col min="1" max="1" width="26.42578125" style="1" customWidth="1"/>
    <col min="2" max="2" width="38.85546875" style="1" customWidth="1"/>
    <col min="3" max="3" width="13.140625" style="1" customWidth="1"/>
    <col min="4" max="4" width="7" style="1" customWidth="1"/>
    <col min="5" max="13" width="11.42578125" style="1" customWidth="1"/>
    <col min="14" max="16384" width="11.42578125" style="1" hidden="1"/>
  </cols>
  <sheetData>
    <row r="1" spans="1:6" x14ac:dyDescent="0.25">
      <c r="A1" s="1" t="s">
        <v>69</v>
      </c>
      <c r="F1" s="48" t="s">
        <v>68</v>
      </c>
    </row>
    <row r="3" spans="1:6" ht="25.5" customHeight="1" x14ac:dyDescent="0.25">
      <c r="A3" s="60" t="str">
        <f>'QUESTIONS 1-2'!B8</f>
        <v>Abelina</v>
      </c>
      <c r="B3" s="48" t="s">
        <v>57</v>
      </c>
      <c r="C3" s="49" t="s">
        <v>67</v>
      </c>
      <c r="D3" s="49"/>
    </row>
    <row r="4" spans="1:6" x14ac:dyDescent="0.25">
      <c r="B4" s="50" t="s">
        <v>58</v>
      </c>
      <c r="C4" s="57">
        <f>'QUESTION 4'!H8+'QUESTION 4'!I8</f>
        <v>0</v>
      </c>
      <c r="D4" s="56"/>
    </row>
    <row r="5" spans="1:6" x14ac:dyDescent="0.25">
      <c r="B5" s="51" t="s">
        <v>59</v>
      </c>
      <c r="C5" s="58">
        <f>'QUESTION 4'!G8</f>
        <v>0</v>
      </c>
      <c r="D5" s="56"/>
    </row>
    <row r="6" spans="1:6" x14ac:dyDescent="0.25">
      <c r="B6" s="52" t="s">
        <v>60</v>
      </c>
      <c r="C6" s="58">
        <f>'QUESTION 4'!J8</f>
        <v>0</v>
      </c>
      <c r="D6" s="56"/>
    </row>
    <row r="7" spans="1:6" x14ac:dyDescent="0.25">
      <c r="B7" s="47" t="s">
        <v>61</v>
      </c>
      <c r="C7" s="58">
        <f>'QUESTION 4'!M8</f>
        <v>0</v>
      </c>
      <c r="D7" s="56"/>
    </row>
    <row r="8" spans="1:6" x14ac:dyDescent="0.25">
      <c r="B8" s="53" t="s">
        <v>62</v>
      </c>
      <c r="C8" s="58">
        <f>'QUESTION 4'!N8</f>
        <v>0</v>
      </c>
      <c r="D8" s="56"/>
    </row>
    <row r="9" spans="1:6" x14ac:dyDescent="0.25">
      <c r="B9" s="54" t="s">
        <v>63</v>
      </c>
      <c r="C9" s="58">
        <f>'QUESTION 4'!R8+'QUESTION 4'!S8</f>
        <v>0</v>
      </c>
      <c r="D9" s="56"/>
    </row>
    <row r="10" spans="1:6" x14ac:dyDescent="0.25">
      <c r="B10" s="55" t="s">
        <v>64</v>
      </c>
      <c r="C10" s="58">
        <f>'QUESTION 4'!Q8</f>
        <v>0</v>
      </c>
      <c r="D10" s="56"/>
    </row>
    <row r="11" spans="1:6" x14ac:dyDescent="0.25">
      <c r="B11" s="48" t="s">
        <v>65</v>
      </c>
      <c r="C11" s="58">
        <f>'QUESTION 4'!T8</f>
        <v>0</v>
      </c>
      <c r="D11" s="56"/>
    </row>
    <row r="12" spans="1:6" x14ac:dyDescent="0.25">
      <c r="B12" s="1" t="s">
        <v>1</v>
      </c>
      <c r="C12" s="59">
        <f>SUM(C4:C11)</f>
        <v>0</v>
      </c>
      <c r="D12" s="56"/>
    </row>
    <row r="13" spans="1:6" x14ac:dyDescent="0.25">
      <c r="B13" s="115" t="s">
        <v>66</v>
      </c>
      <c r="C13" s="114"/>
      <c r="D13" s="114"/>
    </row>
    <row r="14" spans="1:6" ht="25.5" customHeight="1" x14ac:dyDescent="0.25">
      <c r="B14" s="115"/>
      <c r="C14" s="114"/>
      <c r="D14" s="114"/>
    </row>
    <row r="15" spans="1:6" ht="25.5" customHeight="1" x14ac:dyDescent="0.25"/>
    <row r="16" spans="1:6" ht="25.5" hidden="1" customHeight="1" x14ac:dyDescent="0.25">
      <c r="A16" s="100" t="str">
        <f>'QUESTIONS 1-2'!B14</f>
        <v>Afghanistan, 2021 (13e)</v>
      </c>
      <c r="B16" s="48" t="s">
        <v>57</v>
      </c>
      <c r="C16" s="49" t="s">
        <v>67</v>
      </c>
      <c r="D16" s="49"/>
    </row>
    <row r="17" spans="1:4" hidden="1" x14ac:dyDescent="0.25">
      <c r="B17" s="50" t="s">
        <v>58</v>
      </c>
      <c r="C17" s="57">
        <f>'QUESTION 4'!H$14+'QUESTION 4'!I$14</f>
        <v>59.038117925100309</v>
      </c>
      <c r="D17" s="56"/>
    </row>
    <row r="18" spans="1:4" hidden="1" x14ac:dyDescent="0.25">
      <c r="B18" s="51" t="s">
        <v>59</v>
      </c>
      <c r="C18" s="58">
        <f>'QUESTION 4'!G$14</f>
        <v>7.8573207053453276</v>
      </c>
      <c r="D18" s="56"/>
    </row>
    <row r="19" spans="1:4" hidden="1" x14ac:dyDescent="0.25">
      <c r="B19" s="52" t="s">
        <v>60</v>
      </c>
      <c r="C19" s="58">
        <f>'QUESTION 4'!J$14</f>
        <v>3.8321683113314249</v>
      </c>
      <c r="D19" s="56"/>
    </row>
    <row r="20" spans="1:4" hidden="1" x14ac:dyDescent="0.25">
      <c r="B20" s="47" t="s">
        <v>61</v>
      </c>
      <c r="C20" s="58">
        <f>'QUESTION 4'!M$14</f>
        <v>8.4933282023178833</v>
      </c>
      <c r="D20" s="56"/>
    </row>
    <row r="21" spans="1:4" hidden="1" x14ac:dyDescent="0.25">
      <c r="B21" s="53" t="s">
        <v>62</v>
      </c>
      <c r="C21" s="58">
        <f>'QUESTION 4'!N$14</f>
        <v>0.57507543629534275</v>
      </c>
      <c r="D21" s="56"/>
    </row>
    <row r="22" spans="1:4" hidden="1" x14ac:dyDescent="0.25">
      <c r="A22" s="61"/>
      <c r="B22" s="54" t="s">
        <v>63</v>
      </c>
      <c r="C22" s="58">
        <f>'QUESTION 4'!R$14+'QUESTION 4'!S$14</f>
        <v>14.714934876324445</v>
      </c>
      <c r="D22" s="56"/>
    </row>
    <row r="23" spans="1:4" hidden="1" x14ac:dyDescent="0.25">
      <c r="B23" s="55" t="s">
        <v>64</v>
      </c>
      <c r="C23" s="58">
        <f>'QUESTION 4'!Q$14</f>
        <v>1.7575781526931895</v>
      </c>
      <c r="D23" s="56"/>
    </row>
    <row r="24" spans="1:4" hidden="1" x14ac:dyDescent="0.25">
      <c r="B24" s="48" t="s">
        <v>65</v>
      </c>
      <c r="C24" s="58">
        <f>'QUESTION 4'!T$14</f>
        <v>3.73147639059209</v>
      </c>
      <c r="D24" s="56"/>
    </row>
    <row r="25" spans="1:4" hidden="1" x14ac:dyDescent="0.25">
      <c r="B25" s="1" t="s">
        <v>1</v>
      </c>
      <c r="C25" s="59">
        <f>SUM(C17:C24)</f>
        <v>100.00000000000001</v>
      </c>
      <c r="D25" s="56"/>
    </row>
    <row r="26" spans="1:4" hidden="1" x14ac:dyDescent="0.25">
      <c r="B26" s="115" t="s">
        <v>66</v>
      </c>
      <c r="C26" s="114"/>
      <c r="D26" s="114"/>
    </row>
    <row r="27" spans="1:4" ht="25.5" hidden="1" customHeight="1" x14ac:dyDescent="0.25"/>
    <row r="28" spans="1:4" ht="25.5" customHeight="1" x14ac:dyDescent="0.25">
      <c r="A28" s="101" t="str">
        <f>'QUESTION 4'!B18</f>
        <v>Afghanistan, 2021 (19e)</v>
      </c>
      <c r="B28" s="48" t="s">
        <v>57</v>
      </c>
      <c r="C28" s="49" t="s">
        <v>67</v>
      </c>
      <c r="D28" s="49"/>
    </row>
    <row r="29" spans="1:4" x14ac:dyDescent="0.25">
      <c r="B29" s="50" t="s">
        <v>58</v>
      </c>
      <c r="C29" s="57">
        <f>'QUESTION 4'!H$20+'QUESTION 4'!I$20</f>
        <v>51.846842347803559</v>
      </c>
      <c r="D29" s="56"/>
    </row>
    <row r="30" spans="1:4" x14ac:dyDescent="0.25">
      <c r="B30" s="51" t="s">
        <v>59</v>
      </c>
      <c r="C30" s="58">
        <f>'QUESTION 4'!G$20</f>
        <v>12.910392928979277</v>
      </c>
      <c r="D30" s="56"/>
    </row>
    <row r="31" spans="1:4" x14ac:dyDescent="0.25">
      <c r="B31" s="52" t="s">
        <v>60</v>
      </c>
      <c r="C31" s="58">
        <f>'QUESTION 4'!J$20</f>
        <v>6.7448325102400455</v>
      </c>
      <c r="D31" s="56"/>
    </row>
    <row r="32" spans="1:4" x14ac:dyDescent="0.25">
      <c r="B32" s="47" t="s">
        <v>61</v>
      </c>
      <c r="C32" s="58">
        <f>'QUESTION 4'!M$20</f>
        <v>13.966536659460893</v>
      </c>
      <c r="D32" s="56"/>
    </row>
    <row r="33" spans="1:4" x14ac:dyDescent="0.25">
      <c r="B33" s="53" t="s">
        <v>62</v>
      </c>
      <c r="C33" s="58">
        <f>'QUESTION 4'!N$20</f>
        <v>0.94615348102204644</v>
      </c>
      <c r="D33" s="56"/>
    </row>
    <row r="34" spans="1:4" x14ac:dyDescent="0.25">
      <c r="A34" s="61"/>
      <c r="B34" s="54" t="s">
        <v>63</v>
      </c>
      <c r="C34" s="58">
        <f>'QUESTION 4'!R$20+'QUESTION 4'!S$20</f>
        <v>5.0533708587397879</v>
      </c>
      <c r="D34" s="56"/>
    </row>
    <row r="35" spans="1:4" x14ac:dyDescent="0.25">
      <c r="B35" s="55" t="s">
        <v>64</v>
      </c>
      <c r="C35" s="58">
        <f>'QUESTION 4'!Q$20</f>
        <v>2.8916879115054401</v>
      </c>
      <c r="D35" s="56"/>
    </row>
    <row r="36" spans="1:4" x14ac:dyDescent="0.25">
      <c r="B36" s="48" t="s">
        <v>65</v>
      </c>
      <c r="C36" s="58">
        <f>'QUESTION 4'!T$20</f>
        <v>5.6401833022489534</v>
      </c>
      <c r="D36" s="56"/>
    </row>
    <row r="37" spans="1:4" x14ac:dyDescent="0.25">
      <c r="B37" s="1" t="s">
        <v>1</v>
      </c>
      <c r="C37" s="59">
        <f>SUM(C29:C36)</f>
        <v>100</v>
      </c>
      <c r="D37" s="56"/>
    </row>
    <row r="38" spans="1:4" x14ac:dyDescent="0.25">
      <c r="B38" s="115" t="s">
        <v>66</v>
      </c>
      <c r="C38" s="114"/>
      <c r="D38" s="114"/>
    </row>
    <row r="40" spans="1:4" x14ac:dyDescent="0.25">
      <c r="A40" s="61"/>
      <c r="B40" s="62"/>
      <c r="C40" s="62"/>
      <c r="D40" s="62"/>
    </row>
    <row r="41" spans="1:4" ht="26.45" customHeight="1" x14ac:dyDescent="0.25">
      <c r="A41" s="102" t="str">
        <f>'QUESTION 4'!B24</f>
        <v xml:space="preserve"> Bangladesh, 2022 (13e)</v>
      </c>
      <c r="B41" s="48" t="s">
        <v>57</v>
      </c>
      <c r="C41" s="49" t="s">
        <v>67</v>
      </c>
      <c r="D41" s="49"/>
    </row>
    <row r="42" spans="1:4" x14ac:dyDescent="0.25">
      <c r="B42" s="50" t="s">
        <v>58</v>
      </c>
      <c r="C42" s="57">
        <f>'QUESTION 4'!H$26+'QUESTION 4'!I$26</f>
        <v>32.219973702868892</v>
      </c>
      <c r="D42" s="56"/>
    </row>
    <row r="43" spans="1:4" x14ac:dyDescent="0.25">
      <c r="B43" s="51" t="s">
        <v>59</v>
      </c>
      <c r="C43" s="58">
        <f>'QUESTION 4'!G$26</f>
        <v>27.219908570015438</v>
      </c>
      <c r="D43" s="56"/>
    </row>
    <row r="44" spans="1:4" x14ac:dyDescent="0.25">
      <c r="B44" s="52" t="s">
        <v>60</v>
      </c>
      <c r="C44" s="58">
        <f>'QUESTION 4'!J$26</f>
        <v>9.3375699325244312</v>
      </c>
      <c r="D44" s="56"/>
    </row>
    <row r="45" spans="1:4" x14ac:dyDescent="0.25">
      <c r="B45" s="47" t="s">
        <v>61</v>
      </c>
      <c r="C45" s="58">
        <f>'QUESTION 4'!M$26</f>
        <v>21.276705245303766</v>
      </c>
      <c r="D45" s="56"/>
    </row>
    <row r="46" spans="1:4" x14ac:dyDescent="0.25">
      <c r="B46" s="53" t="s">
        <v>62</v>
      </c>
      <c r="C46" s="58">
        <f>'QUESTION 4'!N$26</f>
        <v>0</v>
      </c>
      <c r="D46" s="56"/>
    </row>
    <row r="47" spans="1:4" x14ac:dyDescent="0.25">
      <c r="A47" s="61"/>
      <c r="B47" s="54" t="s">
        <v>63</v>
      </c>
      <c r="C47" s="58">
        <f>'QUESTION 4'!R$26+'QUESTION 4'!S$26</f>
        <v>0.59418531103212002</v>
      </c>
      <c r="D47" s="56"/>
    </row>
    <row r="48" spans="1:4" x14ac:dyDescent="0.25">
      <c r="B48" s="55" t="s">
        <v>64</v>
      </c>
      <c r="C48" s="58">
        <f>'QUESTION 4'!Q$26</f>
        <v>2.6205634963646562</v>
      </c>
      <c r="D48" s="56"/>
    </row>
    <row r="49" spans="1:4" x14ac:dyDescent="0.25">
      <c r="B49" s="48" t="s">
        <v>65</v>
      </c>
      <c r="C49" s="58">
        <f>'QUESTION 4'!T$26</f>
        <v>6.4261789408322816</v>
      </c>
      <c r="D49" s="56"/>
    </row>
    <row r="50" spans="1:4" x14ac:dyDescent="0.25">
      <c r="B50" s="1" t="s">
        <v>1</v>
      </c>
      <c r="C50" s="59">
        <f>SUM(C42:C49)</f>
        <v>99.695085198941584</v>
      </c>
      <c r="D50" s="56"/>
    </row>
    <row r="51" spans="1:4" x14ac:dyDescent="0.25">
      <c r="B51" s="115" t="s">
        <v>66</v>
      </c>
      <c r="C51" s="114"/>
      <c r="D51" s="114"/>
    </row>
    <row r="52" spans="1:4" x14ac:dyDescent="0.25">
      <c r="A52" s="61"/>
      <c r="B52" s="62"/>
      <c r="C52" s="62"/>
      <c r="D52" s="62"/>
    </row>
    <row r="53" spans="1:4" ht="26.45" hidden="1" customHeight="1" x14ac:dyDescent="0.25">
      <c r="A53" s="102" t="str">
        <f>'QUESTION 4'!B30</f>
        <v xml:space="preserve"> Brunei Darussalam, 2023 (13e)</v>
      </c>
      <c r="B53" s="48" t="s">
        <v>57</v>
      </c>
      <c r="C53" s="49" t="s">
        <v>67</v>
      </c>
      <c r="D53" s="49"/>
    </row>
    <row r="54" spans="1:4" hidden="1" x14ac:dyDescent="0.25">
      <c r="B54" s="50" t="s">
        <v>58</v>
      </c>
      <c r="C54" s="57">
        <f>'QUESTION 4'!H$32+'QUESTION 4'!I$32</f>
        <v>8.4052247381965923</v>
      </c>
      <c r="D54" s="56"/>
    </row>
    <row r="55" spans="1:4" hidden="1" x14ac:dyDescent="0.25">
      <c r="B55" s="51" t="s">
        <v>59</v>
      </c>
      <c r="C55" s="58">
        <f>'QUESTION 4'!G$32</f>
        <v>1.1945033423433631</v>
      </c>
      <c r="D55" s="56"/>
    </row>
    <row r="56" spans="1:4" hidden="1" x14ac:dyDescent="0.25">
      <c r="B56" s="52" t="s">
        <v>60</v>
      </c>
      <c r="C56" s="58">
        <f>'QUESTION 4'!J$32</f>
        <v>0.69598433225968304</v>
      </c>
      <c r="D56" s="56"/>
    </row>
    <row r="57" spans="1:4" hidden="1" x14ac:dyDescent="0.25">
      <c r="B57" s="47" t="s">
        <v>61</v>
      </c>
      <c r="C57" s="58">
        <f>'QUESTION 4'!M$32</f>
        <v>74.083485748506874</v>
      </c>
      <c r="D57" s="56"/>
    </row>
    <row r="58" spans="1:4" hidden="1" x14ac:dyDescent="0.25">
      <c r="B58" s="53" t="s">
        <v>62</v>
      </c>
      <c r="C58" s="58">
        <f>'QUESTION 4'!N$32</f>
        <v>1.5910525549099268</v>
      </c>
      <c r="D58" s="56"/>
    </row>
    <row r="59" spans="1:4" hidden="1" x14ac:dyDescent="0.25">
      <c r="A59" s="61"/>
      <c r="B59" s="54" t="s">
        <v>63</v>
      </c>
      <c r="C59" s="58">
        <f>'QUESTION 4'!R$32+'QUESTION 4'!S$32</f>
        <v>0.3334250521988249</v>
      </c>
      <c r="D59" s="56"/>
    </row>
    <row r="60" spans="1:4" hidden="1" x14ac:dyDescent="0.25">
      <c r="B60" s="55" t="s">
        <v>64</v>
      </c>
      <c r="C60" s="58">
        <f>'QUESTION 4'!Q$32</f>
        <v>13.69632423158474</v>
      </c>
      <c r="D60" s="56"/>
    </row>
    <row r="61" spans="1:4" hidden="1" x14ac:dyDescent="0.25">
      <c r="B61" s="48" t="s">
        <v>65</v>
      </c>
      <c r="C61" s="58">
        <f>'QUESTION 4'!T$32</f>
        <v>0</v>
      </c>
      <c r="D61" s="56"/>
    </row>
    <row r="62" spans="1:4" hidden="1" x14ac:dyDescent="0.25">
      <c r="B62" s="1" t="s">
        <v>1</v>
      </c>
      <c r="C62" s="59">
        <f>SUM(C54:C61)</f>
        <v>99.999999999999986</v>
      </c>
      <c r="D62" s="56"/>
    </row>
    <row r="63" spans="1:4" hidden="1" x14ac:dyDescent="0.25">
      <c r="B63" s="115" t="s">
        <v>66</v>
      </c>
      <c r="C63" s="114"/>
      <c r="D63" s="114"/>
    </row>
    <row r="64" spans="1:4" hidden="1" x14ac:dyDescent="0.25">
      <c r="A64" s="61"/>
      <c r="B64" s="62"/>
      <c r="C64" s="62"/>
      <c r="D64" s="62"/>
    </row>
    <row r="65" spans="1:4" hidden="1" x14ac:dyDescent="0.25">
      <c r="B65" s="3"/>
      <c r="C65" s="2"/>
      <c r="D65" s="2"/>
    </row>
    <row r="66" spans="1:4" ht="26.45" customHeight="1" x14ac:dyDescent="0.25">
      <c r="A66" s="101" t="str">
        <f>'QUESTION 4'!B36</f>
        <v xml:space="preserve"> Brunei Darussalam, 2023 (19e)</v>
      </c>
      <c r="B66" s="48" t="s">
        <v>57</v>
      </c>
      <c r="C66" s="49" t="s">
        <v>67</v>
      </c>
      <c r="D66" s="49"/>
    </row>
    <row r="67" spans="1:4" x14ac:dyDescent="0.25">
      <c r="B67" s="50" t="s">
        <v>58</v>
      </c>
      <c r="C67" s="57">
        <f>'QUESTION 4'!H$38+'QUESTION 4'!I$38</f>
        <v>7.49791588342024</v>
      </c>
      <c r="D67" s="56"/>
    </row>
    <row r="68" spans="1:4" x14ac:dyDescent="0.25">
      <c r="B68" s="51" t="s">
        <v>59</v>
      </c>
      <c r="C68" s="58">
        <f>'QUESTION 4'!G$38</f>
        <v>1.2063357144024716</v>
      </c>
      <c r="D68" s="56"/>
    </row>
    <row r="69" spans="1:4" x14ac:dyDescent="0.25">
      <c r="B69" s="52" t="s">
        <v>60</v>
      </c>
      <c r="C69" s="58">
        <f>'QUESTION 4'!J$38</f>
        <v>0.70287853278192791</v>
      </c>
      <c r="D69" s="56"/>
    </row>
    <row r="70" spans="1:4" x14ac:dyDescent="0.25">
      <c r="B70" s="47" t="s">
        <v>61</v>
      </c>
      <c r="C70" s="58">
        <f>'QUESTION 4'!M$38</f>
        <v>74.817333311538647</v>
      </c>
      <c r="D70" s="56"/>
    </row>
    <row r="71" spans="1:4" x14ac:dyDescent="0.25">
      <c r="B71" s="53" t="s">
        <v>62</v>
      </c>
      <c r="C71" s="58">
        <f>'QUESTION 4'!N$38</f>
        <v>1.6068130179642677</v>
      </c>
      <c r="D71" s="56"/>
    </row>
    <row r="72" spans="1:4" x14ac:dyDescent="0.25">
      <c r="A72" s="61"/>
      <c r="B72" s="54" t="s">
        <v>63</v>
      </c>
      <c r="C72" s="58">
        <f>'QUESTION 4'!R$38+'QUESTION 4'!S$38</f>
        <v>0.33672785523971427</v>
      </c>
      <c r="D72" s="56"/>
    </row>
    <row r="73" spans="1:4" x14ac:dyDescent="0.25">
      <c r="B73" s="55" t="s">
        <v>64</v>
      </c>
      <c r="C73" s="58">
        <f>'QUESTION 4'!Q$38</f>
        <v>13.831995684652728</v>
      </c>
      <c r="D73" s="56"/>
    </row>
    <row r="74" spans="1:4" x14ac:dyDescent="0.25">
      <c r="B74" s="48" t="s">
        <v>65</v>
      </c>
      <c r="C74" s="58">
        <f>'QUESTION 4'!T$38</f>
        <v>0</v>
      </c>
      <c r="D74" s="56"/>
    </row>
    <row r="75" spans="1:4" x14ac:dyDescent="0.25">
      <c r="B75" s="1" t="s">
        <v>1</v>
      </c>
      <c r="C75" s="59">
        <f>SUM(C67:C74)</f>
        <v>100</v>
      </c>
      <c r="D75" s="56"/>
    </row>
    <row r="76" spans="1:4" x14ac:dyDescent="0.25">
      <c r="B76" s="115" t="s">
        <v>66</v>
      </c>
      <c r="C76" s="114"/>
      <c r="D76" s="114"/>
    </row>
    <row r="77" spans="1:4" x14ac:dyDescent="0.25">
      <c r="B77" s="3"/>
      <c r="C77" s="2"/>
      <c r="D77" s="2"/>
    </row>
    <row r="78" spans="1:4" x14ac:dyDescent="0.25">
      <c r="B78" s="3"/>
      <c r="C78" s="2"/>
      <c r="D78" s="2"/>
    </row>
    <row r="79" spans="1:4" ht="26.45" hidden="1" customHeight="1" x14ac:dyDescent="0.25">
      <c r="A79" s="102" t="str">
        <f>'QUESTION 4'!B42</f>
        <v xml:space="preserve"> Cambodia, 2019 (13e)</v>
      </c>
      <c r="B79" s="48" t="s">
        <v>57</v>
      </c>
      <c r="C79" s="49" t="s">
        <v>67</v>
      </c>
      <c r="D79" s="49"/>
    </row>
    <row r="80" spans="1:4" hidden="1" x14ac:dyDescent="0.25">
      <c r="B80" s="50" t="s">
        <v>58</v>
      </c>
      <c r="C80" s="57">
        <f>'QUESTION 4'!H$44+'QUESTION 4'!I$44</f>
        <v>38.205583128414574</v>
      </c>
      <c r="D80" s="56"/>
    </row>
    <row r="81" spans="1:4" hidden="1" x14ac:dyDescent="0.25">
      <c r="B81" s="51" t="s">
        <v>59</v>
      </c>
      <c r="C81" s="58">
        <f>'QUESTION 4'!G$44</f>
        <v>27.076366384344613</v>
      </c>
      <c r="D81" s="56"/>
    </row>
    <row r="82" spans="1:4" hidden="1" x14ac:dyDescent="0.25">
      <c r="B82" s="52" t="s">
        <v>60</v>
      </c>
      <c r="C82" s="58">
        <f>'QUESTION 4'!J$44</f>
        <v>11.656906358171332</v>
      </c>
      <c r="D82" s="56"/>
    </row>
    <row r="83" spans="1:4" hidden="1" x14ac:dyDescent="0.25">
      <c r="B83" s="47" t="s">
        <v>61</v>
      </c>
      <c r="C83" s="58">
        <f>'QUESTION 4'!M$44</f>
        <v>11.241710756350834</v>
      </c>
      <c r="D83" s="56"/>
    </row>
    <row r="84" spans="1:4" hidden="1" x14ac:dyDescent="0.25">
      <c r="B84" s="53" t="s">
        <v>62</v>
      </c>
      <c r="C84" s="58">
        <f>'QUESTION 4'!N$44</f>
        <v>0.10100324065437569</v>
      </c>
      <c r="D84" s="56"/>
    </row>
    <row r="85" spans="1:4" hidden="1" x14ac:dyDescent="0.25">
      <c r="A85" s="61"/>
      <c r="B85" s="54" t="s">
        <v>63</v>
      </c>
      <c r="C85" s="58">
        <f>'QUESTION 4'!R$44+'QUESTION 4'!S$44</f>
        <v>11.233326986661334</v>
      </c>
      <c r="D85" s="56"/>
    </row>
    <row r="86" spans="1:4" hidden="1" x14ac:dyDescent="0.25">
      <c r="B86" s="55" t="s">
        <v>64</v>
      </c>
      <c r="C86" s="58">
        <f>'QUESTION 4'!Q$44</f>
        <v>0.2345401296903693</v>
      </c>
      <c r="D86" s="56"/>
    </row>
    <row r="87" spans="1:4" hidden="1" x14ac:dyDescent="0.25">
      <c r="B87" s="48" t="s">
        <v>65</v>
      </c>
      <c r="C87" s="58">
        <f>'QUESTION 4'!T$44</f>
        <v>0.250563015712571</v>
      </c>
      <c r="D87" s="56"/>
    </row>
    <row r="88" spans="1:4" hidden="1" x14ac:dyDescent="0.25">
      <c r="B88" s="1" t="s">
        <v>1</v>
      </c>
      <c r="C88" s="59">
        <f>SUM(C80:C87)</f>
        <v>100</v>
      </c>
      <c r="D88" s="56"/>
    </row>
    <row r="89" spans="1:4" hidden="1" x14ac:dyDescent="0.25">
      <c r="B89" s="115" t="s">
        <v>66</v>
      </c>
      <c r="C89" s="114"/>
      <c r="D89" s="114"/>
    </row>
    <row r="90" spans="1:4" hidden="1" x14ac:dyDescent="0.25">
      <c r="A90" s="61"/>
      <c r="B90" s="3"/>
      <c r="C90" s="2"/>
      <c r="D90" s="2"/>
    </row>
    <row r="91" spans="1:4" hidden="1" x14ac:dyDescent="0.25">
      <c r="B91" s="3"/>
      <c r="C91" s="2"/>
      <c r="D91" s="2"/>
    </row>
    <row r="92" spans="1:4" ht="26.45" customHeight="1" x14ac:dyDescent="0.25">
      <c r="A92" s="101" t="str">
        <f>'QUESTION 4'!B48</f>
        <v xml:space="preserve"> Cambodia, 2019 (19e)</v>
      </c>
      <c r="B92" s="48" t="s">
        <v>57</v>
      </c>
      <c r="C92" s="49" t="s">
        <v>67</v>
      </c>
      <c r="D92" s="49"/>
    </row>
    <row r="93" spans="1:4" x14ac:dyDescent="0.25">
      <c r="B93" s="50" t="s">
        <v>58</v>
      </c>
      <c r="C93" s="57">
        <f>'QUESTION 4'!H$50+'QUESTION 4'!I$50</f>
        <v>42.719082050345413</v>
      </c>
      <c r="D93" s="56"/>
    </row>
    <row r="94" spans="1:4" x14ac:dyDescent="0.25">
      <c r="B94" s="51" t="s">
        <v>59</v>
      </c>
      <c r="C94" s="58">
        <f>'QUESTION 4'!G$50</f>
        <v>30.210685776292745</v>
      </c>
      <c r="D94" s="56"/>
    </row>
    <row r="95" spans="1:4" x14ac:dyDescent="0.25">
      <c r="B95" s="52" t="s">
        <v>60</v>
      </c>
      <c r="C95" s="58">
        <f>'QUESTION 4'!J$50</f>
        <v>13.011005225064554</v>
      </c>
      <c r="D95" s="56"/>
    </row>
    <row r="96" spans="1:4" x14ac:dyDescent="0.25">
      <c r="B96" s="47" t="s">
        <v>61</v>
      </c>
      <c r="C96" s="58">
        <f>'QUESTION 4'!M$50</f>
        <v>12.547962081574038</v>
      </c>
      <c r="D96" s="56"/>
    </row>
    <row r="97" spans="1:4" x14ac:dyDescent="0.25">
      <c r="B97" s="53" t="s">
        <v>62</v>
      </c>
      <c r="C97" s="58">
        <f>'QUESTION 4'!N$50</f>
        <v>0.11269522366785924</v>
      </c>
      <c r="D97" s="56"/>
    </row>
    <row r="98" spans="1:4" x14ac:dyDescent="0.25">
      <c r="A98" s="61"/>
      <c r="B98" s="54" t="s">
        <v>63</v>
      </c>
      <c r="C98" s="58">
        <f>'QUESTION 4'!R$50+'QUESTION 4'!S$50</f>
        <v>0.86696677661147947</v>
      </c>
      <c r="D98" s="56"/>
    </row>
    <row r="99" spans="1:4" x14ac:dyDescent="0.25">
      <c r="B99" s="55" t="s">
        <v>64</v>
      </c>
      <c r="C99" s="58">
        <f>'QUESTION 4'!Q$50</f>
        <v>0.2567623222349954</v>
      </c>
      <c r="D99" s="56"/>
    </row>
    <row r="100" spans="1:4" x14ac:dyDescent="0.25">
      <c r="B100" s="48" t="s">
        <v>65</v>
      </c>
      <c r="C100" s="58">
        <f>'QUESTION 4'!T$50</f>
        <v>0.2748691943229799</v>
      </c>
      <c r="D100" s="56"/>
    </row>
    <row r="101" spans="1:4" x14ac:dyDescent="0.25">
      <c r="B101" s="1" t="s">
        <v>1</v>
      </c>
      <c r="C101" s="59">
        <f>SUM(C93:C100)</f>
        <v>100.00002865011405</v>
      </c>
      <c r="D101" s="56"/>
    </row>
    <row r="102" spans="1:4" x14ac:dyDescent="0.25">
      <c r="B102" s="115" t="s">
        <v>66</v>
      </c>
      <c r="C102" s="114"/>
      <c r="D102" s="114"/>
    </row>
    <row r="103" spans="1:4" x14ac:dyDescent="0.25">
      <c r="B103" s="3"/>
      <c r="C103" s="2"/>
      <c r="D103" s="2"/>
    </row>
    <row r="104" spans="1:4" x14ac:dyDescent="0.25">
      <c r="B104" s="63"/>
      <c r="C104" s="63"/>
      <c r="D104" s="63"/>
    </row>
    <row r="105" spans="1:4" ht="26.45" hidden="1" customHeight="1" x14ac:dyDescent="0.25">
      <c r="A105" s="102" t="str">
        <f>'QUESTION 4'!B54</f>
        <v>Cook Islands, 2019 (13e)</v>
      </c>
      <c r="B105" s="48" t="s">
        <v>57</v>
      </c>
      <c r="C105" s="49" t="s">
        <v>67</v>
      </c>
      <c r="D105" s="49"/>
    </row>
    <row r="106" spans="1:4" hidden="1" x14ac:dyDescent="0.25">
      <c r="B106" s="50" t="s">
        <v>58</v>
      </c>
      <c r="C106" s="57">
        <f>'QUESTION 4'!H$56+'QUESTION 4'!I$56</f>
        <v>29.182712879760377</v>
      </c>
      <c r="D106" s="56"/>
    </row>
    <row r="107" spans="1:4" hidden="1" x14ac:dyDescent="0.25">
      <c r="B107" s="51" t="s">
        <v>59</v>
      </c>
      <c r="C107" s="58">
        <f>'QUESTION 4'!G$56</f>
        <v>30.894308943089431</v>
      </c>
      <c r="D107" s="56"/>
    </row>
    <row r="108" spans="1:4" hidden="1" x14ac:dyDescent="0.25">
      <c r="B108" s="52" t="s">
        <v>60</v>
      </c>
      <c r="C108" s="58">
        <f>'QUESTION 4'!J$56</f>
        <v>13.436029097133076</v>
      </c>
      <c r="D108" s="56"/>
    </row>
    <row r="109" spans="1:4" hidden="1" x14ac:dyDescent="0.25">
      <c r="B109" s="47" t="s">
        <v>61</v>
      </c>
      <c r="C109" s="58">
        <f>'QUESTION 4'!M$56</f>
        <v>15.361574668378264</v>
      </c>
      <c r="D109" s="56"/>
    </row>
    <row r="110" spans="1:4" hidden="1" x14ac:dyDescent="0.25">
      <c r="B110" s="53" t="s">
        <v>62</v>
      </c>
      <c r="C110" s="58">
        <f>'QUESTION 4'!N$56</f>
        <v>4.0222507488232777</v>
      </c>
      <c r="D110" s="56"/>
    </row>
    <row r="111" spans="1:4" hidden="1" x14ac:dyDescent="0.25">
      <c r="A111" s="61"/>
      <c r="B111" s="54" t="s">
        <v>63</v>
      </c>
      <c r="C111" s="58">
        <f>'QUESTION 4'!R$56+'QUESTION 4'!S$56</f>
        <v>2.9952931108258452</v>
      </c>
      <c r="D111" s="56"/>
    </row>
    <row r="112" spans="1:4" hidden="1" x14ac:dyDescent="0.25">
      <c r="B112" s="55" t="s">
        <v>64</v>
      </c>
      <c r="C112" s="58">
        <f>'QUESTION 4'!Q$56</f>
        <v>3.5515618314077879</v>
      </c>
      <c r="D112" s="56"/>
    </row>
    <row r="113" spans="1:4" hidden="1" x14ac:dyDescent="0.25">
      <c r="B113" s="48" t="s">
        <v>65</v>
      </c>
      <c r="C113" s="58">
        <f>'QUESTION 4'!T$56</f>
        <v>0.55626872058194266</v>
      </c>
      <c r="D113" s="56"/>
    </row>
    <row r="114" spans="1:4" hidden="1" x14ac:dyDescent="0.25">
      <c r="B114" s="1" t="s">
        <v>1</v>
      </c>
      <c r="C114" s="59">
        <f>SUM(C106:C113)</f>
        <v>100</v>
      </c>
      <c r="D114" s="56"/>
    </row>
    <row r="115" spans="1:4" hidden="1" x14ac:dyDescent="0.25">
      <c r="B115" s="115" t="s">
        <v>66</v>
      </c>
      <c r="C115" s="114"/>
      <c r="D115" s="114"/>
    </row>
    <row r="116" spans="1:4" hidden="1" x14ac:dyDescent="0.25">
      <c r="A116" s="61"/>
      <c r="B116" s="63"/>
      <c r="C116" s="63"/>
      <c r="D116" s="63"/>
    </row>
    <row r="117" spans="1:4" hidden="1" x14ac:dyDescent="0.25"/>
    <row r="118" spans="1:4" ht="26.45" customHeight="1" x14ac:dyDescent="0.25">
      <c r="A118" s="101" t="str">
        <f>'QUESTION 4'!B60</f>
        <v>Cook Islands, 2019 (19e)</v>
      </c>
      <c r="B118" s="48" t="s">
        <v>57</v>
      </c>
      <c r="C118" s="49" t="s">
        <v>67</v>
      </c>
      <c r="D118" s="49"/>
    </row>
    <row r="119" spans="1:4" x14ac:dyDescent="0.25">
      <c r="B119" s="50" t="s">
        <v>58</v>
      </c>
      <c r="C119" s="57">
        <f>'QUESTION 4'!H$62+'QUESTION 4'!I$62</f>
        <v>29.912280701754387</v>
      </c>
      <c r="D119" s="56"/>
    </row>
    <row r="120" spans="1:4" x14ac:dyDescent="0.25">
      <c r="B120" s="51" t="s">
        <v>59</v>
      </c>
      <c r="C120" s="58">
        <f>'QUESTION 4'!G$62</f>
        <v>31.666666666666664</v>
      </c>
      <c r="D120" s="56"/>
    </row>
    <row r="121" spans="1:4" x14ac:dyDescent="0.25">
      <c r="B121" s="52" t="s">
        <v>60</v>
      </c>
      <c r="C121" s="58">
        <f>'QUESTION 4'!J$62</f>
        <v>13.771929824561404</v>
      </c>
      <c r="D121" s="56"/>
    </row>
    <row r="122" spans="1:4" x14ac:dyDescent="0.25">
      <c r="B122" s="47" t="s">
        <v>61</v>
      </c>
      <c r="C122" s="58">
        <f>'QUESTION 4'!M$62</f>
        <v>15.745614035087719</v>
      </c>
      <c r="D122" s="56"/>
    </row>
    <row r="123" spans="1:4" x14ac:dyDescent="0.25">
      <c r="B123" s="53" t="s">
        <v>62</v>
      </c>
      <c r="C123" s="58">
        <f>'QUESTION 4'!N$62</f>
        <v>4.1228070175438596</v>
      </c>
      <c r="D123" s="56"/>
    </row>
    <row r="124" spans="1:4" x14ac:dyDescent="0.25">
      <c r="A124" s="61"/>
      <c r="B124" s="54" t="s">
        <v>63</v>
      </c>
      <c r="C124" s="58">
        <f>'QUESTION 4'!R$62+'QUESTION 4'!S$62</f>
        <v>0.57017543859649122</v>
      </c>
      <c r="D124" s="56"/>
    </row>
    <row r="125" spans="1:4" x14ac:dyDescent="0.25">
      <c r="B125" s="55" t="s">
        <v>64</v>
      </c>
      <c r="C125" s="58">
        <f>'QUESTION 4'!Q$62</f>
        <v>3.6403508771929829</v>
      </c>
      <c r="D125" s="56"/>
    </row>
    <row r="126" spans="1:4" x14ac:dyDescent="0.25">
      <c r="B126" s="48" t="s">
        <v>65</v>
      </c>
      <c r="C126" s="58">
        <f>'QUESTION 4'!T$62</f>
        <v>0.57017543859649122</v>
      </c>
      <c r="D126" s="56"/>
    </row>
    <row r="127" spans="1:4" x14ac:dyDescent="0.25">
      <c r="B127" s="1" t="s">
        <v>1</v>
      </c>
      <c r="C127" s="59">
        <f>SUM(C119:C126)</f>
        <v>100.00000000000003</v>
      </c>
      <c r="D127" s="56"/>
    </row>
    <row r="128" spans="1:4" x14ac:dyDescent="0.25">
      <c r="B128" s="115" t="s">
        <v>66</v>
      </c>
      <c r="C128" s="114"/>
      <c r="D128" s="114"/>
    </row>
    <row r="130" spans="1:4" x14ac:dyDescent="0.25">
      <c r="A130" s="61"/>
      <c r="B130" s="62"/>
      <c r="C130" s="62"/>
      <c r="D130" s="62"/>
    </row>
    <row r="131" spans="1:4" ht="26.45" customHeight="1" x14ac:dyDescent="0.25">
      <c r="A131" s="102" t="str">
        <f>'QUESTION 4'!B66</f>
        <v>Fiji, 2016 (13e)</v>
      </c>
      <c r="B131" s="48" t="s">
        <v>57</v>
      </c>
      <c r="C131" s="49" t="s">
        <v>67</v>
      </c>
      <c r="D131" s="49"/>
    </row>
    <row r="132" spans="1:4" x14ac:dyDescent="0.25">
      <c r="B132" s="50" t="s">
        <v>58</v>
      </c>
      <c r="C132" s="57">
        <f>'QUESTION 4'!H$68+'QUESTION 4'!I$68</f>
        <v>27.265337584527522</v>
      </c>
      <c r="D132" s="56"/>
    </row>
    <row r="133" spans="1:4" x14ac:dyDescent="0.25">
      <c r="B133" s="51" t="s">
        <v>59</v>
      </c>
      <c r="C133" s="58">
        <f>'QUESTION 4'!G$68</f>
        <v>7.0796398164044705</v>
      </c>
      <c r="D133" s="56"/>
    </row>
    <row r="134" spans="1:4" x14ac:dyDescent="0.25">
      <c r="B134" s="52" t="s">
        <v>60</v>
      </c>
      <c r="C134" s="58">
        <f>'QUESTION 4'!J$68</f>
        <v>40.810763463088193</v>
      </c>
      <c r="D134" s="56"/>
    </row>
    <row r="135" spans="1:4" x14ac:dyDescent="0.25">
      <c r="B135" s="47" t="s">
        <v>61</v>
      </c>
      <c r="C135" s="58">
        <f>'QUESTION 4'!M$68</f>
        <v>18.182964857573317</v>
      </c>
      <c r="D135" s="56"/>
    </row>
    <row r="136" spans="1:4" x14ac:dyDescent="0.25">
      <c r="B136" s="53" t="s">
        <v>62</v>
      </c>
      <c r="C136" s="58">
        <f>'QUESTION 4'!N$68</f>
        <v>1.8716933534213938</v>
      </c>
      <c r="D136" s="56"/>
    </row>
    <row r="137" spans="1:4" x14ac:dyDescent="0.25">
      <c r="A137" s="61"/>
      <c r="B137" s="54" t="s">
        <v>63</v>
      </c>
      <c r="C137" s="58">
        <f>'QUESTION 4'!R$68+'QUESTION 4'!S$68</f>
        <v>0.53537016923023018</v>
      </c>
      <c r="D137" s="56"/>
    </row>
    <row r="138" spans="1:4" x14ac:dyDescent="0.25">
      <c r="B138" s="55" t="s">
        <v>64</v>
      </c>
      <c r="C138" s="58">
        <f>'QUESTION 4'!Q$68</f>
        <v>4.253530009460075</v>
      </c>
      <c r="D138" s="56"/>
    </row>
    <row r="139" spans="1:4" x14ac:dyDescent="0.25">
      <c r="B139" s="48" t="s">
        <v>65</v>
      </c>
      <c r="C139" s="58">
        <f>'QUESTION 4'!T$68</f>
        <v>0</v>
      </c>
      <c r="D139" s="56"/>
    </row>
    <row r="140" spans="1:4" x14ac:dyDescent="0.25">
      <c r="B140" s="1" t="s">
        <v>1</v>
      </c>
      <c r="C140" s="59">
        <f>SUM(C132:C139)</f>
        <v>99.999299253705203</v>
      </c>
      <c r="D140" s="56"/>
    </row>
    <row r="141" spans="1:4" x14ac:dyDescent="0.25">
      <c r="B141" s="115" t="s">
        <v>66</v>
      </c>
      <c r="C141" s="114"/>
      <c r="D141" s="114"/>
    </row>
    <row r="142" spans="1:4" x14ac:dyDescent="0.25">
      <c r="A142" s="61"/>
      <c r="B142" s="62"/>
      <c r="C142" s="62"/>
      <c r="D142" s="62"/>
    </row>
    <row r="143" spans="1:4" x14ac:dyDescent="0.25">
      <c r="B143" s="3"/>
      <c r="C143" s="2"/>
      <c r="D143" s="2"/>
    </row>
    <row r="144" spans="1:4" ht="26.45" customHeight="1" x14ac:dyDescent="0.25">
      <c r="A144" s="102" t="str">
        <f>'QUESTION 4'!B72</f>
        <v xml:space="preserve"> India, 2023 (13e)</v>
      </c>
      <c r="B144" s="48" t="s">
        <v>57</v>
      </c>
      <c r="C144" s="49" t="s">
        <v>67</v>
      </c>
      <c r="D144" s="49"/>
    </row>
    <row r="145" spans="1:4" x14ac:dyDescent="0.25">
      <c r="B145" s="50" t="s">
        <v>58</v>
      </c>
      <c r="C145" s="57">
        <f>'QUESTION 4'!H$74+'QUESTION 4'!I$74</f>
        <v>63.314684729322906</v>
      </c>
      <c r="D145" s="56"/>
    </row>
    <row r="146" spans="1:4" x14ac:dyDescent="0.25">
      <c r="B146" s="51" t="s">
        <v>59</v>
      </c>
      <c r="C146" s="58">
        <f>'QUESTION 4'!G$74</f>
        <v>6.4728314888743821</v>
      </c>
      <c r="D146" s="56"/>
    </row>
    <row r="147" spans="1:4" x14ac:dyDescent="0.25">
      <c r="B147" s="52" t="s">
        <v>60</v>
      </c>
      <c r="C147" s="58">
        <f>'QUESTION 4'!J$74</f>
        <v>17.565249004286308</v>
      </c>
      <c r="D147" s="56"/>
    </row>
    <row r="148" spans="1:4" x14ac:dyDescent="0.25">
      <c r="B148" s="47" t="s">
        <v>61</v>
      </c>
      <c r="C148" s="58">
        <f>'QUESTION 4'!M$74</f>
        <v>7.5563466187396937</v>
      </c>
      <c r="D148" s="56"/>
    </row>
    <row r="149" spans="1:4" x14ac:dyDescent="0.25">
      <c r="B149" s="53" t="s">
        <v>62</v>
      </c>
      <c r="C149" s="58">
        <f>'QUESTION 4'!N$74</f>
        <v>0.17721446273433525</v>
      </c>
      <c r="D149" s="56"/>
    </row>
    <row r="150" spans="1:4" x14ac:dyDescent="0.25">
      <c r="A150" s="61"/>
      <c r="B150" s="54" t="s">
        <v>63</v>
      </c>
      <c r="C150" s="58">
        <f>'QUESTION 4'!R$74+'QUESTION 4'!S$74</f>
        <v>1.9254622957697323</v>
      </c>
      <c r="D150" s="56"/>
    </row>
    <row r="151" spans="1:4" x14ac:dyDescent="0.25">
      <c r="B151" s="55" t="s">
        <v>64</v>
      </c>
      <c r="C151" s="58">
        <f>'QUESTION 4'!Q$74</f>
        <v>1.413618221767647</v>
      </c>
      <c r="D151" s="56"/>
    </row>
    <row r="152" spans="1:4" x14ac:dyDescent="0.25">
      <c r="B152" s="48" t="s">
        <v>65</v>
      </c>
      <c r="C152" s="58">
        <f>'QUESTION 4'!T$74</f>
        <v>1.2039304771129042</v>
      </c>
      <c r="D152" s="56"/>
    </row>
    <row r="153" spans="1:4" x14ac:dyDescent="0.25">
      <c r="B153" s="1" t="s">
        <v>1</v>
      </c>
      <c r="C153" s="59">
        <f>SUM(C145:C152)</f>
        <v>99.629337298607908</v>
      </c>
      <c r="D153" s="56"/>
    </row>
    <row r="154" spans="1:4" x14ac:dyDescent="0.25">
      <c r="B154" s="115" t="s">
        <v>66</v>
      </c>
      <c r="C154" s="114"/>
      <c r="D154" s="114"/>
    </row>
    <row r="155" spans="1:4" x14ac:dyDescent="0.25">
      <c r="A155" s="61"/>
    </row>
    <row r="156" spans="1:4" x14ac:dyDescent="0.25">
      <c r="B156" s="62"/>
      <c r="C156" s="62"/>
      <c r="D156" s="62"/>
    </row>
    <row r="157" spans="1:4" ht="26.45" customHeight="1" x14ac:dyDescent="0.25">
      <c r="A157" s="102" t="str">
        <f>'QUESTION 4'!B78</f>
        <v xml:space="preserve"> Indonesia, 2023Q3 (13e)</v>
      </c>
      <c r="B157" s="48" t="s">
        <v>57</v>
      </c>
      <c r="C157" s="49" t="s">
        <v>67</v>
      </c>
      <c r="D157" s="49"/>
    </row>
    <row r="158" spans="1:4" x14ac:dyDescent="0.25">
      <c r="B158" s="50" t="s">
        <v>58</v>
      </c>
      <c r="C158" s="57">
        <f>'QUESTION 4'!H$80+'QUESTION 4'!I$80</f>
        <v>36.076336896680232</v>
      </c>
      <c r="D158" s="56"/>
    </row>
    <row r="159" spans="1:4" x14ac:dyDescent="0.25">
      <c r="B159" s="51" t="s">
        <v>59</v>
      </c>
      <c r="C159" s="58">
        <f>'QUESTION 4'!G$80</f>
        <v>15.658444273416078</v>
      </c>
      <c r="D159" s="56"/>
    </row>
    <row r="160" spans="1:4" x14ac:dyDescent="0.25">
      <c r="B160" s="52" t="s">
        <v>60</v>
      </c>
      <c r="C160" s="58">
        <f>'QUESTION 4'!J$80</f>
        <v>13.041209662056186</v>
      </c>
      <c r="D160" s="56"/>
    </row>
    <row r="161" spans="1:4" x14ac:dyDescent="0.25">
      <c r="B161" s="47" t="s">
        <v>61</v>
      </c>
      <c r="C161" s="58">
        <f>'QUESTION 4'!M$80</f>
        <v>27.583722036662085</v>
      </c>
      <c r="D161" s="56"/>
    </row>
    <row r="162" spans="1:4" x14ac:dyDescent="0.25">
      <c r="B162" s="53" t="s">
        <v>62</v>
      </c>
      <c r="C162" s="58">
        <f>'QUESTION 4'!N$80</f>
        <v>2.9001922800057138</v>
      </c>
      <c r="D162" s="56"/>
    </row>
    <row r="163" spans="1:4" x14ac:dyDescent="0.25">
      <c r="A163" s="61"/>
      <c r="B163" s="54" t="s">
        <v>63</v>
      </c>
      <c r="C163" s="58">
        <f>'QUESTION 4'!R$80+'QUESTION 4'!S$80</f>
        <v>1.7874418989638794</v>
      </c>
      <c r="D163" s="56"/>
    </row>
    <row r="164" spans="1:4" x14ac:dyDescent="0.25">
      <c r="B164" s="55" t="s">
        <v>64</v>
      </c>
      <c r="C164" s="58">
        <f>'QUESTION 4'!Q$80</f>
        <v>2.952652952215824</v>
      </c>
      <c r="D164" s="56"/>
    </row>
    <row r="165" spans="1:4" x14ac:dyDescent="0.25">
      <c r="B165" s="48" t="s">
        <v>65</v>
      </c>
      <c r="C165" s="58">
        <f>'QUESTION 4'!T$80</f>
        <v>0</v>
      </c>
      <c r="D165" s="56"/>
    </row>
    <row r="166" spans="1:4" x14ac:dyDescent="0.25">
      <c r="B166" s="1" t="s">
        <v>1</v>
      </c>
      <c r="C166" s="59">
        <f>SUM(C158:C165)</f>
        <v>100</v>
      </c>
      <c r="D166" s="56"/>
    </row>
    <row r="167" spans="1:4" x14ac:dyDescent="0.25">
      <c r="B167" s="115" t="s">
        <v>66</v>
      </c>
      <c r="C167" s="114"/>
      <c r="D167" s="114"/>
    </row>
    <row r="168" spans="1:4" x14ac:dyDescent="0.25">
      <c r="A168" s="61"/>
      <c r="B168" s="62"/>
      <c r="C168" s="62"/>
      <c r="D168" s="62"/>
    </row>
    <row r="169" spans="1:4" x14ac:dyDescent="0.25">
      <c r="B169" s="3"/>
      <c r="C169" s="2"/>
      <c r="D169" s="2"/>
    </row>
    <row r="170" spans="1:4" ht="26.45" hidden="1" customHeight="1" x14ac:dyDescent="0.25">
      <c r="A170" s="102" t="str">
        <f>'QUESTION 4'!B84</f>
        <v>Kiribati, 2019 (13e)</v>
      </c>
      <c r="B170" s="48" t="s">
        <v>57</v>
      </c>
      <c r="C170" s="49" t="s">
        <v>67</v>
      </c>
      <c r="D170" s="49"/>
    </row>
    <row r="171" spans="1:4" hidden="1" x14ac:dyDescent="0.25">
      <c r="B171" s="50" t="s">
        <v>58</v>
      </c>
      <c r="C171" s="57">
        <f>'QUESTION 4'!H$86+'QUESTION 4'!I$86</f>
        <v>16.432848588537212</v>
      </c>
      <c r="D171" s="56" t="s">
        <v>185</v>
      </c>
    </row>
    <row r="172" spans="1:4" hidden="1" x14ac:dyDescent="0.25">
      <c r="B172" s="51" t="s">
        <v>59</v>
      </c>
      <c r="C172" s="58">
        <f>'QUESTION 4'!G$86</f>
        <v>6.6381522668947817</v>
      </c>
      <c r="D172" s="56" t="s">
        <v>186</v>
      </c>
    </row>
    <row r="173" spans="1:4" hidden="1" x14ac:dyDescent="0.25">
      <c r="B173" s="52" t="s">
        <v>60</v>
      </c>
      <c r="C173" s="58">
        <f>'QUESTION 4'!J$86</f>
        <v>2.6090675791274593</v>
      </c>
      <c r="D173" s="56" t="s">
        <v>187</v>
      </c>
    </row>
    <row r="174" spans="1:4" hidden="1" x14ac:dyDescent="0.25">
      <c r="B174" s="47" t="s">
        <v>61</v>
      </c>
      <c r="C174" s="58">
        <f>'QUESTION 4'!M$86</f>
        <v>31.248930710008555</v>
      </c>
      <c r="D174" s="56" t="s">
        <v>188</v>
      </c>
    </row>
    <row r="175" spans="1:4" hidden="1" x14ac:dyDescent="0.25">
      <c r="B175" s="53" t="s">
        <v>62</v>
      </c>
      <c r="C175" s="58">
        <f>'QUESTION 4'!N$86</f>
        <v>5.8939264328485885</v>
      </c>
      <c r="D175" s="56" t="s">
        <v>189</v>
      </c>
    </row>
    <row r="176" spans="1:4" hidden="1" x14ac:dyDescent="0.25">
      <c r="A176" s="61"/>
      <c r="B176" s="54" t="s">
        <v>63</v>
      </c>
      <c r="C176" s="58">
        <f>'QUESTION 4'!R$86+'QUESTION 4'!S$86</f>
        <v>27.313943541488456</v>
      </c>
      <c r="D176" s="56" t="s">
        <v>190</v>
      </c>
    </row>
    <row r="177" spans="1:4" hidden="1" x14ac:dyDescent="0.25">
      <c r="B177" s="55" t="s">
        <v>64</v>
      </c>
      <c r="C177" s="58">
        <f>'QUESTION 4'!Q$86</f>
        <v>3.772455089820359</v>
      </c>
      <c r="D177" s="56" t="s">
        <v>191</v>
      </c>
    </row>
    <row r="178" spans="1:4" hidden="1" x14ac:dyDescent="0.25">
      <c r="B178" s="48" t="s">
        <v>65</v>
      </c>
      <c r="C178" s="58">
        <f>'QUESTION 4'!T$86</f>
        <v>6.0906757912745935</v>
      </c>
      <c r="D178" s="56" t="s">
        <v>192</v>
      </c>
    </row>
    <row r="179" spans="1:4" hidden="1" x14ac:dyDescent="0.25">
      <c r="B179" s="1" t="s">
        <v>1</v>
      </c>
      <c r="C179" s="59">
        <f>SUM(C171:C178)</f>
        <v>100</v>
      </c>
      <c r="D179" s="56"/>
    </row>
    <row r="180" spans="1:4" hidden="1" x14ac:dyDescent="0.25">
      <c r="B180" s="115" t="s">
        <v>66</v>
      </c>
      <c r="C180" s="114"/>
      <c r="D180" s="114"/>
    </row>
    <row r="181" spans="1:4" hidden="1" x14ac:dyDescent="0.25">
      <c r="A181" s="61"/>
    </row>
    <row r="182" spans="1:4" hidden="1" x14ac:dyDescent="0.25"/>
    <row r="183" spans="1:4" ht="26.45" customHeight="1" x14ac:dyDescent="0.25">
      <c r="A183" s="101" t="str">
        <f>'QUESTION 4'!B90</f>
        <v>Kiribati, 2019 (19e)</v>
      </c>
      <c r="B183" s="48" t="s">
        <v>57</v>
      </c>
      <c r="C183" s="49" t="s">
        <v>67</v>
      </c>
      <c r="D183" s="49"/>
    </row>
    <row r="184" spans="1:4" x14ac:dyDescent="0.25">
      <c r="B184" s="50" t="s">
        <v>58</v>
      </c>
      <c r="C184" s="57">
        <f>'QUESTION 4'!H$92+'QUESTION 4'!I$92</f>
        <v>16.61641829614954</v>
      </c>
      <c r="D184" s="56"/>
    </row>
    <row r="185" spans="1:4" x14ac:dyDescent="0.25">
      <c r="B185" s="51" t="s">
        <v>59</v>
      </c>
      <c r="C185" s="58">
        <f>'QUESTION 4'!G$92</f>
        <v>6.6844689465070202</v>
      </c>
      <c r="D185" s="56"/>
    </row>
    <row r="186" spans="1:4" x14ac:dyDescent="0.25">
      <c r="B186" s="52" t="s">
        <v>60</v>
      </c>
      <c r="C186" s="58">
        <f>'QUESTION 4'!J$92</f>
        <v>2.6272719441812384</v>
      </c>
      <c r="D186" s="56"/>
    </row>
    <row r="187" spans="1:4" x14ac:dyDescent="0.25">
      <c r="B187" s="47" t="s">
        <v>61</v>
      </c>
      <c r="C187" s="58">
        <f>'QUESTION 4'!M$92</f>
        <v>32.423119993108799</v>
      </c>
      <c r="D187" s="56"/>
    </row>
    <row r="188" spans="1:4" x14ac:dyDescent="0.25">
      <c r="B188" s="53" t="s">
        <v>62</v>
      </c>
      <c r="C188" s="58">
        <f>'QUESTION 4'!N$92</f>
        <v>5.9350503919372901</v>
      </c>
      <c r="D188" s="56"/>
    </row>
    <row r="189" spans="1:4" x14ac:dyDescent="0.25">
      <c r="A189" s="61"/>
      <c r="B189" s="54" t="s">
        <v>63</v>
      </c>
      <c r="C189" s="58">
        <f>'QUESTION 4'!R$92+'QUESTION 4'!S$92</f>
        <v>26.729261779653719</v>
      </c>
      <c r="D189" s="56"/>
    </row>
    <row r="190" spans="1:4" x14ac:dyDescent="0.25">
      <c r="B190" s="55" t="s">
        <v>64</v>
      </c>
      <c r="C190" s="58">
        <f>'QUESTION 4'!Q$92</f>
        <v>2.8512361099147214</v>
      </c>
      <c r="D190" s="56"/>
    </row>
    <row r="191" spans="1:4" x14ac:dyDescent="0.25">
      <c r="B191" s="48" t="s">
        <v>65</v>
      </c>
      <c r="C191" s="58">
        <f>'QUESTION 4'!T$92</f>
        <v>6.1331725385476785</v>
      </c>
      <c r="D191" s="56"/>
    </row>
    <row r="192" spans="1:4" x14ac:dyDescent="0.25">
      <c r="B192" s="1" t="s">
        <v>1</v>
      </c>
      <c r="C192" s="59">
        <f>SUM(C184:C191)</f>
        <v>100.00000000000001</v>
      </c>
      <c r="D192" s="56"/>
    </row>
    <row r="193" spans="1:4" x14ac:dyDescent="0.25">
      <c r="B193" s="115" t="s">
        <v>66</v>
      </c>
      <c r="C193" s="114"/>
      <c r="D193" s="114"/>
    </row>
    <row r="196" spans="1:4" ht="26.45" hidden="1" customHeight="1" x14ac:dyDescent="0.25">
      <c r="A196" s="102" t="str">
        <f>'QUESTION 4'!B96</f>
        <v>Lao PDR, 2022 (13e)</v>
      </c>
      <c r="B196" s="48" t="s">
        <v>57</v>
      </c>
      <c r="C196" s="49" t="s">
        <v>67</v>
      </c>
      <c r="D196" s="49"/>
    </row>
    <row r="197" spans="1:4" hidden="1" x14ac:dyDescent="0.25">
      <c r="B197" s="50" t="s">
        <v>58</v>
      </c>
      <c r="C197" s="57">
        <f>'QUESTION 4'!H$98+'QUESTION 4'!I$98</f>
        <v>9.8222609685238105</v>
      </c>
      <c r="D197" s="56" t="s">
        <v>185</v>
      </c>
    </row>
    <row r="198" spans="1:4" hidden="1" x14ac:dyDescent="0.25">
      <c r="B198" s="51" t="s">
        <v>59</v>
      </c>
      <c r="C198" s="58">
        <f>'QUESTION 4'!G$98</f>
        <v>3.8624755546999721</v>
      </c>
      <c r="D198" s="56" t="s">
        <v>186</v>
      </c>
    </row>
    <row r="199" spans="1:4" hidden="1" x14ac:dyDescent="0.25">
      <c r="B199" s="52" t="s">
        <v>60</v>
      </c>
      <c r="C199" s="58">
        <f>'QUESTION 4'!J$98</f>
        <v>6.1166890312083817</v>
      </c>
      <c r="D199" s="56" t="s">
        <v>187</v>
      </c>
    </row>
    <row r="200" spans="1:4" hidden="1" x14ac:dyDescent="0.25">
      <c r="B200" s="47" t="s">
        <v>61</v>
      </c>
      <c r="C200" s="58">
        <f>'QUESTION 4'!M$98</f>
        <v>7.1844212981852422</v>
      </c>
      <c r="D200" s="56" t="s">
        <v>188</v>
      </c>
    </row>
    <row r="201" spans="1:4" hidden="1" x14ac:dyDescent="0.25">
      <c r="B201" s="53" t="s">
        <v>62</v>
      </c>
      <c r="C201" s="58">
        <f>'QUESTION 4'!N$98</f>
        <v>1.0800198996636023</v>
      </c>
      <c r="D201" s="56" t="s">
        <v>189</v>
      </c>
    </row>
    <row r="202" spans="1:4" hidden="1" x14ac:dyDescent="0.25">
      <c r="A202" s="61"/>
      <c r="B202" s="54" t="s">
        <v>63</v>
      </c>
      <c r="C202" s="58">
        <f>'QUESTION 4'!R$98+'QUESTION 4'!S$98</f>
        <v>48.66995828191169</v>
      </c>
      <c r="D202" s="56" t="s">
        <v>190</v>
      </c>
    </row>
    <row r="203" spans="1:4" hidden="1" x14ac:dyDescent="0.25">
      <c r="B203" s="55" t="s">
        <v>64</v>
      </c>
      <c r="C203" s="58">
        <f>'QUESTION 4'!Q$98</f>
        <v>6.0206249489984476</v>
      </c>
      <c r="D203" s="56" t="s">
        <v>191</v>
      </c>
    </row>
    <row r="204" spans="1:4" hidden="1" x14ac:dyDescent="0.25">
      <c r="B204" s="48" t="s">
        <v>65</v>
      </c>
      <c r="C204" s="58">
        <f>'QUESTION 4'!T$98</f>
        <v>17.243581523559332</v>
      </c>
      <c r="D204" s="56" t="s">
        <v>192</v>
      </c>
    </row>
    <row r="205" spans="1:4" hidden="1" x14ac:dyDescent="0.25">
      <c r="B205" s="1" t="s">
        <v>1</v>
      </c>
      <c r="C205" s="59">
        <f>SUM(C197:C204)</f>
        <v>100.00003150675047</v>
      </c>
      <c r="D205" s="56"/>
    </row>
    <row r="206" spans="1:4" hidden="1" x14ac:dyDescent="0.25">
      <c r="B206" s="115" t="s">
        <v>66</v>
      </c>
      <c r="C206" s="115"/>
      <c r="D206" s="115"/>
    </row>
    <row r="207" spans="1:4" hidden="1" x14ac:dyDescent="0.25">
      <c r="A207" s="61"/>
    </row>
    <row r="208" spans="1:4" hidden="1" x14ac:dyDescent="0.25"/>
    <row r="209" spans="1:4" ht="26.45" customHeight="1" x14ac:dyDescent="0.25">
      <c r="A209" s="101" t="str">
        <f>'QUESTION 4'!B102</f>
        <v>Lao PDR, 2022 (19e)</v>
      </c>
      <c r="B209" s="48" t="s">
        <v>57</v>
      </c>
      <c r="C209" s="49" t="s">
        <v>67</v>
      </c>
      <c r="D209" s="49"/>
    </row>
    <row r="210" spans="1:4" x14ac:dyDescent="0.25">
      <c r="B210" s="50" t="s">
        <v>58</v>
      </c>
      <c r="C210" s="57">
        <f>'QUESTION 4'!H$104+'QUESTION 4'!I$104</f>
        <v>14.569213003313873</v>
      </c>
      <c r="D210" s="56"/>
    </row>
    <row r="211" spans="1:4" x14ac:dyDescent="0.25">
      <c r="B211" s="51" t="s">
        <v>59</v>
      </c>
      <c r="C211" s="58">
        <f>'QUESTION 4'!G$104</f>
        <v>5.7291523058538836</v>
      </c>
      <c r="D211" s="56"/>
    </row>
    <row r="212" spans="1:4" x14ac:dyDescent="0.25">
      <c r="B212" s="52" t="s">
        <v>60</v>
      </c>
      <c r="C212" s="58">
        <f>'QUESTION 4'!J$104</f>
        <v>9.0305464126670199</v>
      </c>
      <c r="D212" s="56"/>
    </row>
    <row r="213" spans="1:4" x14ac:dyDescent="0.25">
      <c r="B213" s="47" t="s">
        <v>61</v>
      </c>
      <c r="C213" s="58">
        <f>'QUESTION 4'!M$104</f>
        <v>10.656544815316247</v>
      </c>
      <c r="D213" s="56"/>
    </row>
    <row r="214" spans="1:4" x14ac:dyDescent="0.25">
      <c r="B214" s="53" t="s">
        <v>62</v>
      </c>
      <c r="C214" s="58">
        <f>'QUESTION 4'!N$104</f>
        <v>1.595294498112668</v>
      </c>
      <c r="D214" s="56"/>
    </row>
    <row r="215" spans="1:4" x14ac:dyDescent="0.25">
      <c r="A215" s="61"/>
      <c r="B215" s="54" t="s">
        <v>63</v>
      </c>
      <c r="C215" s="58">
        <f>'QUESTION 4'!R$104+'QUESTION 4'!S$104</f>
        <v>23.997274502720593</v>
      </c>
      <c r="D215" s="56"/>
    </row>
    <row r="216" spans="1:4" x14ac:dyDescent="0.25">
      <c r="B216" s="55" t="s">
        <v>64</v>
      </c>
      <c r="C216" s="58">
        <f>'QUESTION 4'!Q$104</f>
        <v>8.9303030713718581</v>
      </c>
      <c r="D216" s="56"/>
    </row>
    <row r="217" spans="1:4" x14ac:dyDescent="0.25">
      <c r="B217" s="48" t="s">
        <v>65</v>
      </c>
      <c r="C217" s="58">
        <f>'QUESTION 4'!T$104</f>
        <v>25.491671390643862</v>
      </c>
      <c r="D217" s="56"/>
    </row>
    <row r="218" spans="1:4" x14ac:dyDescent="0.25">
      <c r="B218" s="1" t="s">
        <v>1</v>
      </c>
      <c r="C218" s="59">
        <f>SUM(C210:C217)</f>
        <v>99.999999999999986</v>
      </c>
      <c r="D218" s="56"/>
    </row>
    <row r="219" spans="1:4" x14ac:dyDescent="0.25">
      <c r="B219" s="115" t="s">
        <v>66</v>
      </c>
      <c r="C219" s="115"/>
      <c r="D219" s="115"/>
    </row>
    <row r="222" spans="1:4" ht="26.45" hidden="1" customHeight="1" x14ac:dyDescent="0.25">
      <c r="A222" s="102" t="str">
        <f>'QUESTION 4'!B108</f>
        <v>Maldives, 2019 (13e)</v>
      </c>
      <c r="B222" s="48" t="s">
        <v>57</v>
      </c>
      <c r="C222" s="49" t="s">
        <v>67</v>
      </c>
      <c r="D222" s="49"/>
    </row>
    <row r="223" spans="1:4" hidden="1" x14ac:dyDescent="0.25">
      <c r="B223" s="50" t="s">
        <v>58</v>
      </c>
      <c r="C223" s="57">
        <f>'QUESTION 4'!H$110+'QUESTION 4'!I$110</f>
        <v>25.672393040814093</v>
      </c>
      <c r="D223" s="56"/>
    </row>
    <row r="224" spans="1:4" hidden="1" x14ac:dyDescent="0.25">
      <c r="B224" s="51" t="s">
        <v>59</v>
      </c>
      <c r="C224" s="58">
        <f>'QUESTION 4'!G$110</f>
        <v>4.6679067731699311</v>
      </c>
      <c r="D224" s="56"/>
    </row>
    <row r="225" spans="1:4" hidden="1" x14ac:dyDescent="0.25">
      <c r="B225" s="52" t="s">
        <v>60</v>
      </c>
      <c r="C225" s="58">
        <f>'QUESTION 4'!J$110</f>
        <v>1.1675237991027465</v>
      </c>
      <c r="D225" s="56"/>
    </row>
    <row r="226" spans="1:4" hidden="1" x14ac:dyDescent="0.25">
      <c r="B226" s="47" t="s">
        <v>61</v>
      </c>
      <c r="C226" s="58">
        <f>'QUESTION 4'!M$110</f>
        <v>35.051975051975056</v>
      </c>
      <c r="D226" s="56"/>
    </row>
    <row r="227" spans="1:4" hidden="1" x14ac:dyDescent="0.25">
      <c r="B227" s="53" t="s">
        <v>62</v>
      </c>
      <c r="C227" s="58">
        <f>'QUESTION 4'!N$110</f>
        <v>1.604114235693183</v>
      </c>
      <c r="D227" s="56"/>
    </row>
    <row r="228" spans="1:4" hidden="1" x14ac:dyDescent="0.25">
      <c r="A228" s="61"/>
      <c r="B228" s="54" t="s">
        <v>63</v>
      </c>
      <c r="C228" s="58">
        <f>'QUESTION 4'!R$110+'QUESTION 4'!S$110</f>
        <v>23.117408906882588</v>
      </c>
      <c r="D228" s="56"/>
    </row>
    <row r="229" spans="1:4" hidden="1" x14ac:dyDescent="0.25">
      <c r="B229" s="55" t="s">
        <v>64</v>
      </c>
      <c r="C229" s="58">
        <f>'QUESTION 4'!Q$110</f>
        <v>7.6813655761024187</v>
      </c>
      <c r="D229" s="56"/>
    </row>
    <row r="230" spans="1:4" hidden="1" x14ac:dyDescent="0.25">
      <c r="B230" s="48" t="s">
        <v>65</v>
      </c>
      <c r="C230" s="58">
        <f>'QUESTION 4'!T$110</f>
        <v>1.0373126162599846</v>
      </c>
      <c r="D230" s="56"/>
    </row>
    <row r="231" spans="1:4" hidden="1" x14ac:dyDescent="0.25">
      <c r="B231" s="1" t="s">
        <v>1</v>
      </c>
      <c r="C231" s="59">
        <f>SUM(C223:C230)</f>
        <v>100.00000000000001</v>
      </c>
      <c r="D231" s="56"/>
    </row>
    <row r="232" spans="1:4" hidden="1" x14ac:dyDescent="0.25">
      <c r="B232" s="115" t="s">
        <v>66</v>
      </c>
      <c r="C232" s="115"/>
      <c r="D232" s="115"/>
    </row>
    <row r="233" spans="1:4" hidden="1" x14ac:dyDescent="0.25">
      <c r="A233" s="61"/>
    </row>
    <row r="234" spans="1:4" hidden="1" x14ac:dyDescent="0.25"/>
    <row r="235" spans="1:4" ht="26.45" customHeight="1" x14ac:dyDescent="0.25">
      <c r="A235" s="101" t="str">
        <f>'QUESTION 4'!B114</f>
        <v>Maldives, 2019 (19e)</v>
      </c>
      <c r="B235" s="48" t="s">
        <v>57</v>
      </c>
      <c r="C235" s="49" t="s">
        <v>67</v>
      </c>
      <c r="D235" s="49"/>
    </row>
    <row r="236" spans="1:4" x14ac:dyDescent="0.25">
      <c r="B236" s="50" t="s">
        <v>58</v>
      </c>
      <c r="C236" s="57">
        <f>'QUESTION 4'!H$116+'QUESTION 4'!I$116</f>
        <v>39.759699048009011</v>
      </c>
      <c r="D236" s="56"/>
    </row>
    <row r="237" spans="1:4" x14ac:dyDescent="0.25">
      <c r="B237" s="51" t="s">
        <v>59</v>
      </c>
      <c r="C237" s="58">
        <f>'QUESTION 4'!G$116</f>
        <v>6.795731395229808</v>
      </c>
      <c r="D237" s="56"/>
    </row>
    <row r="238" spans="1:4" x14ac:dyDescent="0.25">
      <c r="B238" s="52" t="s">
        <v>60</v>
      </c>
      <c r="C238" s="58">
        <f>'QUESTION 4'!J$116</f>
        <v>2.113829460538438</v>
      </c>
      <c r="D238" s="56"/>
    </row>
    <row r="239" spans="1:4" x14ac:dyDescent="0.25">
      <c r="B239" s="47" t="s">
        <v>61</v>
      </c>
      <c r="C239" s="58">
        <f>'QUESTION 4'!M$116</f>
        <v>44.290613164090495</v>
      </c>
      <c r="D239" s="56"/>
    </row>
    <row r="240" spans="1:4" x14ac:dyDescent="0.25">
      <c r="B240" s="53" t="s">
        <v>62</v>
      </c>
      <c r="C240" s="58">
        <f>'QUESTION 4'!N$116</f>
        <v>2.321117821680827</v>
      </c>
      <c r="D240" s="56"/>
    </row>
    <row r="241" spans="1:4" x14ac:dyDescent="0.25">
      <c r="A241" s="61"/>
      <c r="B241" s="54" t="s">
        <v>63</v>
      </c>
      <c r="C241" s="58">
        <f>'QUESTION 4'!R$116+'QUESTION 4'!S$116</f>
        <v>0.35699662196744802</v>
      </c>
      <c r="D241" s="56"/>
    </row>
    <row r="242" spans="1:4" x14ac:dyDescent="0.25">
      <c r="B242" s="55" t="s">
        <v>64</v>
      </c>
      <c r="C242" s="58">
        <f>'QUESTION 4'!Q$116</f>
        <v>4.3428191217115364</v>
      </c>
      <c r="D242" s="56"/>
    </row>
    <row r="243" spans="1:4" x14ac:dyDescent="0.25">
      <c r="B243" s="48" t="s">
        <v>65</v>
      </c>
      <c r="C243" s="58">
        <f>'QUESTION 4'!T$116</f>
        <v>1.7913808987613879E-2</v>
      </c>
      <c r="D243" s="56"/>
    </row>
    <row r="244" spans="1:4" x14ac:dyDescent="0.25">
      <c r="B244" s="1" t="s">
        <v>1</v>
      </c>
      <c r="C244" s="59">
        <f>SUM(C236:C243)</f>
        <v>99.998720442215202</v>
      </c>
      <c r="D244" s="56"/>
    </row>
    <row r="245" spans="1:4" x14ac:dyDescent="0.25">
      <c r="B245" s="115" t="s">
        <v>66</v>
      </c>
      <c r="C245" s="115"/>
      <c r="D245" s="115"/>
    </row>
    <row r="248" spans="1:4" ht="26.45" hidden="1" customHeight="1" x14ac:dyDescent="0.25">
      <c r="A248" s="102" t="str">
        <f>'QUESTION 4'!B120</f>
        <v>Marshall Islands, 2019 (13e)</v>
      </c>
      <c r="B248" s="48" t="s">
        <v>57</v>
      </c>
      <c r="C248" s="49" t="s">
        <v>67</v>
      </c>
      <c r="D248" s="49"/>
    </row>
    <row r="249" spans="1:4" hidden="1" x14ac:dyDescent="0.25">
      <c r="B249" s="50" t="s">
        <v>58</v>
      </c>
      <c r="C249" s="57">
        <f>'QUESTION 4'!H$122+'QUESTION 4'!I$122</f>
        <v>13.514929282346777</v>
      </c>
      <c r="D249" s="56"/>
    </row>
    <row r="250" spans="1:4" hidden="1" x14ac:dyDescent="0.25">
      <c r="B250" s="51" t="s">
        <v>59</v>
      </c>
      <c r="C250" s="58">
        <f>'QUESTION 4'!G$122</f>
        <v>9.2456783656364596</v>
      </c>
      <c r="D250" s="56"/>
    </row>
    <row r="251" spans="1:4" hidden="1" x14ac:dyDescent="0.25">
      <c r="B251" s="52" t="s">
        <v>60</v>
      </c>
      <c r="C251" s="58">
        <f>'QUESTION 4'!J$122</f>
        <v>1.9905709795704558</v>
      </c>
      <c r="D251" s="56"/>
    </row>
    <row r="252" spans="1:4" hidden="1" x14ac:dyDescent="0.25">
      <c r="B252" s="47" t="s">
        <v>61</v>
      </c>
      <c r="C252" s="58">
        <f>'QUESTION 4'!M$122</f>
        <v>24.044002095337873</v>
      </c>
      <c r="D252" s="56"/>
    </row>
    <row r="253" spans="1:4" hidden="1" x14ac:dyDescent="0.25">
      <c r="B253" s="53" t="s">
        <v>62</v>
      </c>
      <c r="C253" s="58">
        <f>'QUESTION 4'!N$122</f>
        <v>2.6715557883708749</v>
      </c>
      <c r="D253" s="56"/>
    </row>
    <row r="254" spans="1:4" hidden="1" x14ac:dyDescent="0.25">
      <c r="A254" s="61"/>
      <c r="B254" s="54" t="s">
        <v>63</v>
      </c>
      <c r="C254" s="58">
        <f>'QUESTION 4'!R$122+'QUESTION 4'!S$122</f>
        <v>38.894709271870084</v>
      </c>
      <c r="D254" s="56"/>
    </row>
    <row r="255" spans="1:4" hidden="1" x14ac:dyDescent="0.25">
      <c r="B255" s="55" t="s">
        <v>64</v>
      </c>
      <c r="C255" s="58">
        <f>'QUESTION 4'!Q$122</f>
        <v>3.1953902566788894</v>
      </c>
      <c r="D255" s="56"/>
    </row>
    <row r="256" spans="1:4" hidden="1" x14ac:dyDescent="0.25">
      <c r="B256" s="48" t="s">
        <v>65</v>
      </c>
      <c r="C256" s="58">
        <f>'QUESTION 4'!T$122</f>
        <v>6.4431639601885804</v>
      </c>
      <c r="D256" s="56"/>
    </row>
    <row r="257" spans="1:4" hidden="1" x14ac:dyDescent="0.25">
      <c r="B257" s="1" t="s">
        <v>1</v>
      </c>
      <c r="C257" s="59">
        <f>SUM(C249:C256)</f>
        <v>100</v>
      </c>
      <c r="D257" s="56"/>
    </row>
    <row r="258" spans="1:4" hidden="1" x14ac:dyDescent="0.25">
      <c r="B258" s="115" t="s">
        <v>66</v>
      </c>
      <c r="C258" s="115"/>
      <c r="D258" s="115"/>
    </row>
    <row r="259" spans="1:4" hidden="1" x14ac:dyDescent="0.25">
      <c r="A259" s="61"/>
    </row>
    <row r="260" spans="1:4" hidden="1" x14ac:dyDescent="0.25"/>
    <row r="261" spans="1:4" ht="26.45" customHeight="1" x14ac:dyDescent="0.25">
      <c r="A261" s="101" t="str">
        <f>'QUESTION 4'!B126</f>
        <v>Marshall Islands, 2019 (19e)</v>
      </c>
      <c r="B261" s="48" t="s">
        <v>57</v>
      </c>
      <c r="C261" s="49" t="s">
        <v>67</v>
      </c>
      <c r="D261" s="49"/>
    </row>
    <row r="262" spans="1:4" x14ac:dyDescent="0.25">
      <c r="B262" s="50" t="s">
        <v>58</v>
      </c>
      <c r="C262" s="57">
        <f>'QUESTION 4'!H$128+'QUESTION 4'!I$128</f>
        <v>8.0434177567492338</v>
      </c>
      <c r="D262" s="56"/>
    </row>
    <row r="263" spans="1:4" x14ac:dyDescent="0.25">
      <c r="B263" s="51" t="s">
        <v>59</v>
      </c>
      <c r="C263" s="58">
        <f>'QUESTION 4'!G$128</f>
        <v>9.8246590592819381</v>
      </c>
      <c r="D263" s="56"/>
    </row>
    <row r="264" spans="1:4" x14ac:dyDescent="0.25">
      <c r="B264" s="52" t="s">
        <v>60</v>
      </c>
      <c r="C264" s="58">
        <f>'QUESTION 4'!J$128</f>
        <v>2.115224046757584</v>
      </c>
      <c r="D264" s="56"/>
    </row>
    <row r="265" spans="1:4" x14ac:dyDescent="0.25">
      <c r="B265" s="47" t="s">
        <v>61</v>
      </c>
      <c r="C265" s="58">
        <f>'QUESTION 4'!M$128</f>
        <v>25.605343723907598</v>
      </c>
      <c r="D265" s="56"/>
    </row>
    <row r="266" spans="1:4" x14ac:dyDescent="0.25">
      <c r="B266" s="53" t="s">
        <v>62</v>
      </c>
      <c r="C266" s="58">
        <f>'QUESTION 4'!N$128</f>
        <v>2.8388533259114945</v>
      </c>
      <c r="D266" s="56"/>
    </row>
    <row r="267" spans="1:4" x14ac:dyDescent="0.25">
      <c r="A267" s="61"/>
      <c r="B267" s="54" t="s">
        <v>63</v>
      </c>
      <c r="C267" s="58">
        <f>'QUESTION 4'!R$128+'QUESTION 4'!S$128</f>
        <v>41.33036459782911</v>
      </c>
      <c r="D267" s="56"/>
    </row>
    <row r="268" spans="1:4" x14ac:dyDescent="0.25">
      <c r="B268" s="55" t="s">
        <v>64</v>
      </c>
      <c r="C268" s="58">
        <f>'QUESTION 4'!Q$128</f>
        <v>3.3954912329529643</v>
      </c>
      <c r="D268" s="56"/>
    </row>
    <row r="269" spans="1:4" x14ac:dyDescent="0.25">
      <c r="B269" s="48" t="s">
        <v>65</v>
      </c>
      <c r="C269" s="58">
        <f>'QUESTION 4'!T$128</f>
        <v>6.8466462566100752</v>
      </c>
      <c r="D269" s="56"/>
    </row>
    <row r="270" spans="1:4" x14ac:dyDescent="0.25">
      <c r="B270" s="1" t="s">
        <v>1</v>
      </c>
      <c r="C270" s="59">
        <f>SUM(C262:C269)</f>
        <v>99.999999999999986</v>
      </c>
      <c r="D270" s="56"/>
    </row>
    <row r="271" spans="1:4" x14ac:dyDescent="0.25">
      <c r="B271" s="115" t="s">
        <v>66</v>
      </c>
      <c r="C271" s="115"/>
      <c r="D271" s="115"/>
    </row>
    <row r="274" spans="1:4" ht="26.45" hidden="1" customHeight="1" x14ac:dyDescent="0.25">
      <c r="A274" s="102" t="str">
        <f>'QUESTION 4'!B132</f>
        <v>Mongolia, 2023 (13e)</v>
      </c>
      <c r="B274" s="48" t="s">
        <v>57</v>
      </c>
      <c r="C274" s="49" t="s">
        <v>67</v>
      </c>
      <c r="D274" s="49"/>
    </row>
    <row r="275" spans="1:4" hidden="1" x14ac:dyDescent="0.25">
      <c r="B275" s="50" t="s">
        <v>58</v>
      </c>
      <c r="C275" s="57">
        <f>'QUESTION 4'!H$134+'QUESTION 4'!I$134</f>
        <v>74.140711907550156</v>
      </c>
      <c r="D275" s="56"/>
    </row>
    <row r="276" spans="1:4" hidden="1" x14ac:dyDescent="0.25">
      <c r="B276" s="51" t="s">
        <v>59</v>
      </c>
      <c r="C276" s="58">
        <f>'QUESTION 4'!G$134</f>
        <v>7.8082264090447886</v>
      </c>
      <c r="D276" s="56"/>
    </row>
    <row r="277" spans="1:4" hidden="1" x14ac:dyDescent="0.25">
      <c r="B277" s="52" t="s">
        <v>60</v>
      </c>
      <c r="C277" s="58">
        <f>'QUESTION 4'!J$134</f>
        <v>6.8426331234274166E-3</v>
      </c>
      <c r="D277" s="56"/>
    </row>
    <row r="278" spans="1:4" hidden="1" x14ac:dyDescent="0.25">
      <c r="B278" s="47" t="s">
        <v>61</v>
      </c>
      <c r="C278" s="58">
        <f>'QUESTION 4'!M$134</f>
        <v>16.218018021540608</v>
      </c>
      <c r="D278" s="56"/>
    </row>
    <row r="279" spans="1:4" hidden="1" x14ac:dyDescent="0.25">
      <c r="B279" s="53" t="s">
        <v>62</v>
      </c>
      <c r="C279" s="58">
        <f>'QUESTION 4'!N$134</f>
        <v>9.2277795264506871E-2</v>
      </c>
      <c r="D279" s="56"/>
    </row>
    <row r="280" spans="1:4" hidden="1" x14ac:dyDescent="0.25">
      <c r="A280" s="61"/>
      <c r="B280" s="54" t="s">
        <v>63</v>
      </c>
      <c r="C280" s="58">
        <f>'QUESTION 4'!R$134+'QUESTION 4'!S$134</f>
        <v>1.5589473293202918</v>
      </c>
      <c r="D280" s="56"/>
    </row>
    <row r="281" spans="1:4" hidden="1" x14ac:dyDescent="0.25">
      <c r="B281" s="55" t="s">
        <v>64</v>
      </c>
      <c r="C281" s="58">
        <f>'QUESTION 4'!Q$134</f>
        <v>0.17497590415621536</v>
      </c>
      <c r="D281" s="56"/>
    </row>
    <row r="282" spans="1:4" hidden="1" x14ac:dyDescent="0.25">
      <c r="B282" s="48" t="s">
        <v>65</v>
      </c>
      <c r="C282" s="58">
        <f>'QUESTION 4'!T$134</f>
        <v>0</v>
      </c>
      <c r="D282" s="56"/>
    </row>
    <row r="283" spans="1:4" hidden="1" x14ac:dyDescent="0.25">
      <c r="B283" s="1" t="s">
        <v>1</v>
      </c>
      <c r="C283" s="59">
        <f>SUM(C275:C282)</f>
        <v>99.999999999999986</v>
      </c>
      <c r="D283" s="56"/>
    </row>
    <row r="284" spans="1:4" hidden="1" x14ac:dyDescent="0.25">
      <c r="B284" s="115" t="s">
        <v>66</v>
      </c>
      <c r="C284" s="115"/>
      <c r="D284" s="115"/>
    </row>
    <row r="285" spans="1:4" hidden="1" x14ac:dyDescent="0.25">
      <c r="A285" s="61"/>
    </row>
    <row r="286" spans="1:4" hidden="1" x14ac:dyDescent="0.25"/>
    <row r="287" spans="1:4" ht="26.45" customHeight="1" x14ac:dyDescent="0.25">
      <c r="A287" s="101" t="str">
        <f>'QUESTION 4'!B138</f>
        <v>Mongolia, 2023 (19e)</v>
      </c>
      <c r="B287" s="48" t="s">
        <v>57</v>
      </c>
      <c r="C287" s="49" t="s">
        <v>67</v>
      </c>
      <c r="D287" s="49"/>
    </row>
    <row r="288" spans="1:4" x14ac:dyDescent="0.25">
      <c r="B288" s="50" t="s">
        <v>58</v>
      </c>
      <c r="C288" s="57">
        <f>'QUESTION 4'!H$140+'QUESTION 4'!I$140</f>
        <v>75.670313290104559</v>
      </c>
      <c r="D288" s="56"/>
    </row>
    <row r="289" spans="1:4" x14ac:dyDescent="0.25">
      <c r="B289" s="51" t="s">
        <v>59</v>
      </c>
      <c r="C289" s="58">
        <f>'QUESTION 4'!G$140</f>
        <v>5.5791917046255319</v>
      </c>
      <c r="D289" s="56"/>
    </row>
    <row r="290" spans="1:4" x14ac:dyDescent="0.25">
      <c r="B290" s="52" t="s">
        <v>60</v>
      </c>
      <c r="C290" s="58">
        <f>'QUESTION 4'!J$140</f>
        <v>7.1077679780837044E-3</v>
      </c>
      <c r="D290" s="56"/>
    </row>
    <row r="291" spans="1:4" x14ac:dyDescent="0.25">
      <c r="B291" s="47" t="s">
        <v>61</v>
      </c>
      <c r="C291" s="58">
        <f>'QUESTION 4'!M$140</f>
        <v>16.846425503483822</v>
      </c>
      <c r="D291" s="56"/>
    </row>
    <row r="292" spans="1:4" x14ac:dyDescent="0.25">
      <c r="B292" s="53" t="s">
        <v>62</v>
      </c>
      <c r="C292" s="58">
        <f>'QUESTION 4'!N$140</f>
        <v>9.5853328161585968E-2</v>
      </c>
      <c r="D292" s="56"/>
    </row>
    <row r="293" spans="1:4" x14ac:dyDescent="0.25">
      <c r="A293" s="61"/>
      <c r="B293" s="54" t="s">
        <v>63</v>
      </c>
      <c r="C293" s="58">
        <f>'QUESTION 4'!R$140+'QUESTION 4'!S$140</f>
        <v>1.6193526244925562</v>
      </c>
      <c r="D293" s="56"/>
    </row>
    <row r="294" spans="1:4" x14ac:dyDescent="0.25">
      <c r="B294" s="55" t="s">
        <v>64</v>
      </c>
      <c r="C294" s="58">
        <f>'QUESTION 4'!Q$140</f>
        <v>0.18175578115385477</v>
      </c>
      <c r="D294" s="56"/>
    </row>
    <row r="295" spans="1:4" x14ac:dyDescent="0.25">
      <c r="B295" s="48" t="s">
        <v>65</v>
      </c>
      <c r="C295" s="58">
        <f>'QUESTION 4'!T$140</f>
        <v>0</v>
      </c>
      <c r="D295" s="56"/>
    </row>
    <row r="296" spans="1:4" x14ac:dyDescent="0.25">
      <c r="B296" s="1" t="s">
        <v>1</v>
      </c>
      <c r="C296" s="59">
        <f>SUM(C288:C295)</f>
        <v>99.999999999999972</v>
      </c>
      <c r="D296" s="56"/>
    </row>
    <row r="297" spans="1:4" x14ac:dyDescent="0.25">
      <c r="B297" s="115" t="s">
        <v>66</v>
      </c>
      <c r="C297" s="115"/>
      <c r="D297" s="115"/>
    </row>
    <row r="300" spans="1:4" ht="26.45" hidden="1" customHeight="1" x14ac:dyDescent="0.25">
      <c r="A300" s="102" t="str">
        <f>'QUESTION 4'!B144</f>
        <v>Myanmar, 2020 (13e)</v>
      </c>
      <c r="B300" s="48" t="s">
        <v>57</v>
      </c>
      <c r="C300" s="49" t="s">
        <v>67</v>
      </c>
      <c r="D300" s="49"/>
    </row>
    <row r="301" spans="1:4" hidden="1" x14ac:dyDescent="0.25">
      <c r="B301" s="50" t="s">
        <v>58</v>
      </c>
      <c r="C301" s="57">
        <f>'QUESTION 4'!H$146+'QUESTION 4'!I$146</f>
        <v>33.831674217980691</v>
      </c>
      <c r="D301" s="56"/>
    </row>
    <row r="302" spans="1:4" hidden="1" x14ac:dyDescent="0.25">
      <c r="B302" s="51" t="s">
        <v>59</v>
      </c>
      <c r="C302" s="58">
        <f>'QUESTION 4'!G$146</f>
        <v>33.037879600339501</v>
      </c>
      <c r="D302" s="56"/>
    </row>
    <row r="303" spans="1:4" hidden="1" x14ac:dyDescent="0.25">
      <c r="B303" s="52" t="s">
        <v>60</v>
      </c>
      <c r="C303" s="58">
        <f>'QUESTION 4'!J$146</f>
        <v>13.381075205231859</v>
      </c>
      <c r="D303" s="56"/>
    </row>
    <row r="304" spans="1:4" hidden="1" x14ac:dyDescent="0.25">
      <c r="B304" s="47" t="s">
        <v>61</v>
      </c>
      <c r="C304" s="58">
        <f>'QUESTION 4'!M$146</f>
        <v>6.4590435159973882</v>
      </c>
      <c r="D304" s="56"/>
    </row>
    <row r="305" spans="1:4" hidden="1" x14ac:dyDescent="0.25">
      <c r="B305" s="53" t="s">
        <v>62</v>
      </c>
      <c r="C305" s="58">
        <f>'QUESTION 4'!N$146</f>
        <v>9.8130557640871388</v>
      </c>
      <c r="D305" s="56"/>
    </row>
    <row r="306" spans="1:4" hidden="1" x14ac:dyDescent="0.25">
      <c r="A306" s="61"/>
      <c r="B306" s="54" t="s">
        <v>63</v>
      </c>
      <c r="C306" s="58">
        <f>'QUESTION 4'!R$146+'QUESTION 4'!S$146</f>
        <v>2.7154065327063965</v>
      </c>
      <c r="D306" s="56"/>
    </row>
    <row r="307" spans="1:4" hidden="1" x14ac:dyDescent="0.25">
      <c r="B307" s="55" t="s">
        <v>64</v>
      </c>
      <c r="C307" s="58">
        <f>'QUESTION 4'!Q$146</f>
        <v>0.22871315206261056</v>
      </c>
      <c r="D307" s="56"/>
    </row>
    <row r="308" spans="1:4" hidden="1" x14ac:dyDescent="0.25">
      <c r="B308" s="48" t="s">
        <v>65</v>
      </c>
      <c r="C308" s="58">
        <f>'QUESTION 4'!T$146</f>
        <v>0.53315755682782928</v>
      </c>
      <c r="D308" s="56"/>
    </row>
    <row r="309" spans="1:4" hidden="1" x14ac:dyDescent="0.25">
      <c r="B309" s="1" t="s">
        <v>1</v>
      </c>
      <c r="C309" s="59">
        <f>SUM(C301:C308)</f>
        <v>100.00000554523342</v>
      </c>
      <c r="D309" s="56"/>
    </row>
    <row r="310" spans="1:4" hidden="1" x14ac:dyDescent="0.25">
      <c r="B310" s="115" t="s">
        <v>66</v>
      </c>
      <c r="C310" s="115"/>
      <c r="D310" s="115"/>
    </row>
    <row r="311" spans="1:4" hidden="1" x14ac:dyDescent="0.25">
      <c r="A311" s="61"/>
    </row>
    <row r="312" spans="1:4" hidden="1" x14ac:dyDescent="0.25"/>
    <row r="313" spans="1:4" ht="26.45" customHeight="1" x14ac:dyDescent="0.25">
      <c r="A313" s="101" t="str">
        <f>'QUESTION 4'!B150</f>
        <v>Myanmar, 2020 (19e)</v>
      </c>
      <c r="B313" s="48" t="s">
        <v>57</v>
      </c>
      <c r="C313" s="49" t="s">
        <v>67</v>
      </c>
      <c r="D313" s="49"/>
    </row>
    <row r="314" spans="1:4" x14ac:dyDescent="0.25">
      <c r="B314" s="50" t="s">
        <v>58</v>
      </c>
      <c r="C314" s="57">
        <f>'QUESTION 4'!H$152+'QUESTION 4'!I$152</f>
        <v>34.598704810642573</v>
      </c>
      <c r="D314" s="56"/>
    </row>
    <row r="315" spans="1:4" x14ac:dyDescent="0.25">
      <c r="B315" s="51" t="s">
        <v>59</v>
      </c>
      <c r="C315" s="58">
        <f>'QUESTION 4'!G$152</f>
        <v>33.78691330783105</v>
      </c>
      <c r="D315" s="56"/>
    </row>
    <row r="316" spans="1:4" x14ac:dyDescent="0.25">
      <c r="B316" s="52" t="s">
        <v>60</v>
      </c>
      <c r="C316" s="58">
        <f>'QUESTION 4'!J$152</f>
        <v>13.684450497243491</v>
      </c>
      <c r="D316" s="56"/>
    </row>
    <row r="317" spans="1:4" x14ac:dyDescent="0.25">
      <c r="B317" s="47" t="s">
        <v>61</v>
      </c>
      <c r="C317" s="58">
        <f>'QUESTION 4'!M$152</f>
        <v>6.6054827357706527</v>
      </c>
      <c r="D317" s="56"/>
    </row>
    <row r="318" spans="1:4" x14ac:dyDescent="0.25">
      <c r="B318" s="53" t="s">
        <v>62</v>
      </c>
      <c r="C318" s="58">
        <f>'QUESTION 4'!N$152</f>
        <v>10.035537037997949</v>
      </c>
      <c r="D318" s="56"/>
    </row>
    <row r="319" spans="1:4" x14ac:dyDescent="0.25">
      <c r="A319" s="61"/>
      <c r="B319" s="54" t="s">
        <v>63</v>
      </c>
      <c r="C319" s="58">
        <f>'QUESTION 4'!R$152+'QUESTION 4'!S$152</f>
        <v>0.5097677942509562</v>
      </c>
      <c r="D319" s="56"/>
    </row>
    <row r="320" spans="1:4" x14ac:dyDescent="0.25">
      <c r="B320" s="55" t="s">
        <v>64</v>
      </c>
      <c r="C320" s="58">
        <f>'QUESTION 4'!Q$152</f>
        <v>0.23389852903939978</v>
      </c>
      <c r="D320" s="56"/>
    </row>
    <row r="321" spans="1:4" x14ac:dyDescent="0.25">
      <c r="B321" s="48" t="s">
        <v>65</v>
      </c>
      <c r="C321" s="58">
        <f>'QUESTION 4'!T$152</f>
        <v>0.54524528722393439</v>
      </c>
      <c r="D321" s="56"/>
    </row>
    <row r="322" spans="1:4" x14ac:dyDescent="0.25">
      <c r="B322" s="1" t="s">
        <v>1</v>
      </c>
      <c r="C322" s="59">
        <f>SUM(C314:C321)</f>
        <v>100</v>
      </c>
      <c r="D322" s="56"/>
    </row>
    <row r="323" spans="1:4" x14ac:dyDescent="0.25">
      <c r="B323" s="115" t="s">
        <v>66</v>
      </c>
      <c r="C323" s="115"/>
      <c r="D323" s="115"/>
    </row>
    <row r="326" spans="1:4" ht="26.45" customHeight="1" x14ac:dyDescent="0.25">
      <c r="A326" s="102" t="str">
        <f>'QUESTION 4'!B156</f>
        <v>Nepal, 2017 (13e)</v>
      </c>
      <c r="B326" s="48" t="s">
        <v>57</v>
      </c>
      <c r="C326" s="49" t="s">
        <v>67</v>
      </c>
      <c r="D326" s="49"/>
    </row>
    <row r="327" spans="1:4" x14ac:dyDescent="0.25">
      <c r="B327" s="50" t="s">
        <v>58</v>
      </c>
      <c r="C327" s="57">
        <f>'QUESTION 4'!H$158+'QUESTION 4'!I$158</f>
        <v>24.974884641732583</v>
      </c>
      <c r="D327" s="56"/>
    </row>
    <row r="328" spans="1:4" x14ac:dyDescent="0.25">
      <c r="B328" s="51" t="s">
        <v>59</v>
      </c>
      <c r="C328" s="58">
        <f>'QUESTION 4'!G$158</f>
        <v>31.490772415985585</v>
      </c>
      <c r="D328" s="56"/>
    </row>
    <row r="329" spans="1:4" x14ac:dyDescent="0.25">
      <c r="B329" s="52" t="s">
        <v>60</v>
      </c>
      <c r="C329" s="58">
        <f>'QUESTION 4'!J$158</f>
        <v>9.8497454319551565</v>
      </c>
      <c r="D329" s="56"/>
    </row>
    <row r="330" spans="1:4" x14ac:dyDescent="0.25">
      <c r="B330" s="47" t="s">
        <v>61</v>
      </c>
      <c r="C330" s="58">
        <f>'QUESTION 4'!M$158</f>
        <v>21.560488771972107</v>
      </c>
      <c r="D330" s="56"/>
    </row>
    <row r="331" spans="1:4" x14ac:dyDescent="0.25">
      <c r="B331" s="53" t="s">
        <v>62</v>
      </c>
      <c r="C331" s="58">
        <f>'QUESTION 4'!N$158</f>
        <v>5.8820575151234982</v>
      </c>
      <c r="D331" s="56"/>
    </row>
    <row r="332" spans="1:4" x14ac:dyDescent="0.25">
      <c r="A332" s="61"/>
      <c r="B332" s="54" t="s">
        <v>63</v>
      </c>
      <c r="C332" s="58">
        <f>'QUESTION 4'!R$158+'QUESTION 4'!S$158</f>
        <v>5.330224073251153</v>
      </c>
      <c r="D332" s="56"/>
    </row>
    <row r="333" spans="1:4" x14ac:dyDescent="0.25">
      <c r="B333" s="55" t="s">
        <v>64</v>
      </c>
      <c r="C333" s="58">
        <f>'QUESTION 4'!Q$158</f>
        <v>0.79866922165677323</v>
      </c>
      <c r="D333" s="56"/>
    </row>
    <row r="334" spans="1:4" x14ac:dyDescent="0.25">
      <c r="B334" s="48" t="s">
        <v>65</v>
      </c>
      <c r="C334" s="58">
        <f>'QUESTION 4'!T$158</f>
        <v>0.11315792832314601</v>
      </c>
      <c r="D334" s="56"/>
    </row>
    <row r="335" spans="1:4" x14ac:dyDescent="0.25">
      <c r="B335" s="1" t="s">
        <v>1</v>
      </c>
      <c r="C335" s="59">
        <f>SUM(C327:C334)</f>
        <v>100</v>
      </c>
      <c r="D335" s="56"/>
    </row>
    <row r="336" spans="1:4" x14ac:dyDescent="0.25">
      <c r="B336" s="115" t="s">
        <v>66</v>
      </c>
      <c r="C336" s="115"/>
      <c r="D336" s="115"/>
    </row>
    <row r="337" spans="1:4" x14ac:dyDescent="0.25">
      <c r="A337" s="61"/>
    </row>
    <row r="339" spans="1:4" ht="26.45" customHeight="1" x14ac:dyDescent="0.25">
      <c r="A339" s="101" t="str">
        <f>'QUESTION 4'!B162</f>
        <v>Nepal, 2017 (19e)</v>
      </c>
      <c r="B339" s="48" t="s">
        <v>57</v>
      </c>
      <c r="C339" s="49" t="s">
        <v>67</v>
      </c>
      <c r="D339" s="49"/>
    </row>
    <row r="340" spans="1:4" x14ac:dyDescent="0.25">
      <c r="B340" s="50" t="s">
        <v>58</v>
      </c>
      <c r="C340" s="57">
        <f>'QUESTION 4'!H$164+'QUESTION 4'!I$164</f>
        <v>26.333477749257717</v>
      </c>
      <c r="D340" s="56"/>
    </row>
    <row r="341" spans="1:4" x14ac:dyDescent="0.25">
      <c r="B341" s="51" t="s">
        <v>59</v>
      </c>
      <c r="C341" s="58">
        <f>'QUESTION 4'!G$164</f>
        <v>32.38237864736864</v>
      </c>
      <c r="D341" s="56"/>
    </row>
    <row r="342" spans="1:4" x14ac:dyDescent="0.25">
      <c r="B342" s="52" t="s">
        <v>60</v>
      </c>
      <c r="C342" s="58">
        <f>'QUESTION 4'!J$164</f>
        <v>10.385555564682285</v>
      </c>
      <c r="D342" s="56"/>
    </row>
    <row r="343" spans="1:4" x14ac:dyDescent="0.25">
      <c r="B343" s="47" t="s">
        <v>61</v>
      </c>
      <c r="C343" s="58">
        <f>'QUESTION 4'!M$164</f>
        <v>22.733344297059421</v>
      </c>
      <c r="D343" s="56"/>
    </row>
    <row r="344" spans="1:4" x14ac:dyDescent="0.25">
      <c r="B344" s="53" t="s">
        <v>62</v>
      </c>
      <c r="C344" s="58">
        <f>'QUESTION 4'!N$164</f>
        <v>6.2020318778783059</v>
      </c>
      <c r="D344" s="56"/>
    </row>
    <row r="345" spans="1:4" x14ac:dyDescent="0.25">
      <c r="A345" s="61"/>
      <c r="B345" s="54" t="s">
        <v>63</v>
      </c>
      <c r="C345" s="58">
        <f>'QUESTION 4'!R$164+'QUESTION 4'!S$164</f>
        <v>0.18034222554435161</v>
      </c>
      <c r="D345" s="56"/>
    </row>
    <row r="346" spans="1:4" x14ac:dyDescent="0.25">
      <c r="B346" s="55" t="s">
        <v>64</v>
      </c>
      <c r="C346" s="58">
        <f>'QUESTION 4'!Q$164</f>
        <v>1.6635561026155827</v>
      </c>
      <c r="D346" s="56"/>
    </row>
    <row r="347" spans="1:4" x14ac:dyDescent="0.25">
      <c r="B347" s="48" t="s">
        <v>65</v>
      </c>
      <c r="C347" s="58">
        <f>'QUESTION 4'!T$164</f>
        <v>0.11931353559369014</v>
      </c>
      <c r="D347" s="56"/>
    </row>
    <row r="348" spans="1:4" x14ac:dyDescent="0.25">
      <c r="B348" s="1" t="s">
        <v>1</v>
      </c>
      <c r="C348" s="59">
        <f>SUM(C340:C347)</f>
        <v>100</v>
      </c>
      <c r="D348" s="56"/>
    </row>
    <row r="349" spans="1:4" x14ac:dyDescent="0.25">
      <c r="B349" s="115" t="s">
        <v>66</v>
      </c>
      <c r="C349" s="115"/>
      <c r="D349" s="115"/>
    </row>
    <row r="352" spans="1:4" ht="26.45" hidden="1" customHeight="1" x14ac:dyDescent="0.25">
      <c r="A352" s="102" t="str">
        <f>'QUESTION 4'!B168</f>
        <v>Nauru, 2021 (13e)</v>
      </c>
      <c r="B352" s="48" t="s">
        <v>57</v>
      </c>
      <c r="C352" s="49" t="s">
        <v>67</v>
      </c>
      <c r="D352" s="49"/>
    </row>
    <row r="353" spans="1:4" hidden="1" x14ac:dyDescent="0.25">
      <c r="B353" s="50" t="s">
        <v>58</v>
      </c>
      <c r="C353" s="57">
        <f>'QUESTION 4'!H$170+'QUESTION 4'!I$170</f>
        <v>4.4028103044496483</v>
      </c>
      <c r="D353" s="56"/>
    </row>
    <row r="354" spans="1:4" hidden="1" x14ac:dyDescent="0.25">
      <c r="B354" s="51" t="s">
        <v>59</v>
      </c>
      <c r="C354" s="58">
        <f>'QUESTION 4'!G$170</f>
        <v>43.231850117096023</v>
      </c>
      <c r="D354" s="56"/>
    </row>
    <row r="355" spans="1:4" hidden="1" x14ac:dyDescent="0.25">
      <c r="B355" s="52" t="s">
        <v>60</v>
      </c>
      <c r="C355" s="58">
        <f>'QUESTION 4'!J$170</f>
        <v>2.5761124121779861</v>
      </c>
      <c r="D355" s="56"/>
    </row>
    <row r="356" spans="1:4" hidden="1" x14ac:dyDescent="0.25">
      <c r="B356" s="47" t="s">
        <v>61</v>
      </c>
      <c r="C356" s="58">
        <f>'QUESTION 4'!M$170</f>
        <v>48.384074941451992</v>
      </c>
      <c r="D356" s="56"/>
    </row>
    <row r="357" spans="1:4" hidden="1" x14ac:dyDescent="0.25">
      <c r="B357" s="53" t="s">
        <v>62</v>
      </c>
      <c r="C357" s="58">
        <f>'QUESTION 4'!N$170</f>
        <v>0.70257611241217799</v>
      </c>
      <c r="D357" s="56"/>
    </row>
    <row r="358" spans="1:4" hidden="1" x14ac:dyDescent="0.25">
      <c r="A358" s="61"/>
      <c r="B358" s="54" t="s">
        <v>63</v>
      </c>
      <c r="C358" s="58">
        <f>'QUESTION 4'!R$170+'QUESTION 4'!S$170</f>
        <v>0.70257611241217788</v>
      </c>
      <c r="D358" s="56"/>
    </row>
    <row r="359" spans="1:4" hidden="1" x14ac:dyDescent="0.25">
      <c r="B359" s="55" t="s">
        <v>64</v>
      </c>
      <c r="C359" s="58">
        <f>'QUESTION 4'!Q$170</f>
        <v>0</v>
      </c>
      <c r="D359" s="56"/>
    </row>
    <row r="360" spans="1:4" hidden="1" x14ac:dyDescent="0.25">
      <c r="B360" s="48" t="s">
        <v>65</v>
      </c>
      <c r="C360" s="58">
        <f>'QUESTION 4'!T$170</f>
        <v>0</v>
      </c>
      <c r="D360" s="56"/>
    </row>
    <row r="361" spans="1:4" hidden="1" x14ac:dyDescent="0.25">
      <c r="B361" s="1" t="s">
        <v>1</v>
      </c>
      <c r="C361" s="59">
        <f>SUM(C353:C360)</f>
        <v>100</v>
      </c>
      <c r="D361" s="56"/>
    </row>
    <row r="362" spans="1:4" hidden="1" x14ac:dyDescent="0.25">
      <c r="B362" s="115" t="s">
        <v>66</v>
      </c>
      <c r="C362" s="115"/>
      <c r="D362" s="115"/>
    </row>
    <row r="363" spans="1:4" hidden="1" x14ac:dyDescent="0.25">
      <c r="A363" s="61"/>
    </row>
    <row r="364" spans="1:4" hidden="1" x14ac:dyDescent="0.25"/>
    <row r="365" spans="1:4" ht="26.45" customHeight="1" x14ac:dyDescent="0.25">
      <c r="A365" s="101" t="str">
        <f>'QUESTION 4'!B174</f>
        <v>Nauru, 2021 (19e)</v>
      </c>
      <c r="B365" s="48" t="s">
        <v>57</v>
      </c>
      <c r="C365" s="49" t="s">
        <v>67</v>
      </c>
      <c r="D365" s="49"/>
    </row>
    <row r="366" spans="1:4" x14ac:dyDescent="0.25">
      <c r="B366" s="50" t="s">
        <v>58</v>
      </c>
      <c r="C366" s="57">
        <f>'QUESTION 4'!H$176+'QUESTION 4'!I$176</f>
        <v>4.4256120527306972</v>
      </c>
      <c r="D366" s="56"/>
    </row>
    <row r="367" spans="1:4" x14ac:dyDescent="0.25">
      <c r="B367" s="51" t="s">
        <v>59</v>
      </c>
      <c r="C367" s="58">
        <f>'QUESTION 4'!G$176</f>
        <v>43.455743879472692</v>
      </c>
      <c r="D367" s="56"/>
    </row>
    <row r="368" spans="1:4" x14ac:dyDescent="0.25">
      <c r="B368" s="52" t="s">
        <v>60</v>
      </c>
      <c r="C368" s="58">
        <f>'QUESTION 4'!J$176</f>
        <v>2.5894538606403015</v>
      </c>
      <c r="D368" s="56"/>
    </row>
    <row r="369" spans="1:4" x14ac:dyDescent="0.25">
      <c r="B369" s="47" t="s">
        <v>61</v>
      </c>
      <c r="C369" s="58">
        <f>'QUESTION 4'!M$176</f>
        <v>48.634651600753301</v>
      </c>
      <c r="D369" s="56"/>
    </row>
    <row r="370" spans="1:4" x14ac:dyDescent="0.25">
      <c r="B370" s="53" t="s">
        <v>62</v>
      </c>
      <c r="C370" s="58">
        <f>'QUESTION 4'!N$176</f>
        <v>0.70621468926553677</v>
      </c>
      <c r="D370" s="56"/>
    </row>
    <row r="371" spans="1:4" x14ac:dyDescent="0.25">
      <c r="A371" s="61"/>
      <c r="B371" s="54" t="s">
        <v>63</v>
      </c>
      <c r="C371" s="58">
        <f>'QUESTION 4'!R$176+'QUESTION 4'!S$176</f>
        <v>0.18832391713747645</v>
      </c>
      <c r="D371" s="56"/>
    </row>
    <row r="372" spans="1:4" x14ac:dyDescent="0.25">
      <c r="B372" s="55" t="s">
        <v>64</v>
      </c>
      <c r="C372" s="58">
        <f>'QUESTION 4'!Q$176</f>
        <v>0</v>
      </c>
      <c r="D372" s="56"/>
    </row>
    <row r="373" spans="1:4" x14ac:dyDescent="0.25">
      <c r="B373" s="48" t="s">
        <v>65</v>
      </c>
      <c r="C373" s="58">
        <f>'QUESTION 4'!T$176</f>
        <v>0</v>
      </c>
      <c r="D373" s="56"/>
    </row>
    <row r="374" spans="1:4" x14ac:dyDescent="0.25">
      <c r="B374" s="1" t="s">
        <v>1</v>
      </c>
      <c r="C374" s="59">
        <f>SUM(C366:C373)</f>
        <v>100.00000000000001</v>
      </c>
      <c r="D374" s="56"/>
    </row>
    <row r="375" spans="1:4" x14ac:dyDescent="0.25">
      <c r="B375" s="115" t="s">
        <v>66</v>
      </c>
      <c r="C375" s="115"/>
      <c r="D375" s="115"/>
    </row>
    <row r="378" spans="1:4" ht="26.45" customHeight="1" x14ac:dyDescent="0.25">
      <c r="A378" s="102" t="str">
        <f>'QUESTION 4'!B180</f>
        <v>Pakistan, 2021 (13e)</v>
      </c>
      <c r="B378" s="48" t="s">
        <v>57</v>
      </c>
      <c r="C378" s="49" t="s">
        <v>67</v>
      </c>
      <c r="D378" s="49"/>
    </row>
    <row r="379" spans="1:4" x14ac:dyDescent="0.25">
      <c r="B379" s="50" t="s">
        <v>58</v>
      </c>
      <c r="C379" s="57">
        <f>'QUESTION 4'!H$182+'QUESTION 4'!I$182</f>
        <v>37.699412164867013</v>
      </c>
      <c r="D379" s="56"/>
    </row>
    <row r="380" spans="1:4" x14ac:dyDescent="0.25">
      <c r="B380" s="51" t="s">
        <v>59</v>
      </c>
      <c r="C380" s="58">
        <f>'QUESTION 4'!G$182</f>
        <v>23.189903218853889</v>
      </c>
      <c r="D380" s="56"/>
    </row>
    <row r="381" spans="1:4" x14ac:dyDescent="0.25">
      <c r="B381" s="52" t="s">
        <v>60</v>
      </c>
      <c r="C381" s="58">
        <f>'QUESTION 4'!J$182</f>
        <v>21.993394138040998</v>
      </c>
      <c r="D381" s="56"/>
    </row>
    <row r="382" spans="1:4" x14ac:dyDescent="0.25">
      <c r="B382" s="47" t="s">
        <v>61</v>
      </c>
      <c r="C382" s="58">
        <f>'QUESTION 4'!M$182</f>
        <v>12.784880467761134</v>
      </c>
      <c r="D382" s="56"/>
    </row>
    <row r="383" spans="1:4" x14ac:dyDescent="0.25">
      <c r="B383" s="53" t="s">
        <v>62</v>
      </c>
      <c r="C383" s="58">
        <f>'QUESTION 4'!N$182</f>
        <v>1.4421784195612604</v>
      </c>
      <c r="D383" s="56"/>
    </row>
    <row r="384" spans="1:4" x14ac:dyDescent="0.25">
      <c r="A384" s="61"/>
      <c r="B384" s="54" t="s">
        <v>63</v>
      </c>
      <c r="C384" s="58">
        <f>'QUESTION 4'!R$182+'QUESTION 4'!S$182</f>
        <v>0.83083657986194759</v>
      </c>
      <c r="D384" s="56"/>
    </row>
    <row r="385" spans="1:4" x14ac:dyDescent="0.25">
      <c r="B385" s="55" t="s">
        <v>64</v>
      </c>
      <c r="C385" s="58">
        <f>'QUESTION 4'!Q$182</f>
        <v>1.3675217195945166</v>
      </c>
      <c r="D385" s="56"/>
    </row>
    <row r="386" spans="1:4" x14ac:dyDescent="0.25">
      <c r="B386" s="48" t="s">
        <v>65</v>
      </c>
      <c r="C386" s="58">
        <f>'QUESTION 4'!T$182</f>
        <v>0.69187329145923693</v>
      </c>
      <c r="D386" s="56"/>
    </row>
    <row r="387" spans="1:4" x14ac:dyDescent="0.25">
      <c r="B387" s="1" t="s">
        <v>1</v>
      </c>
      <c r="C387" s="59">
        <f>SUM(C379:C386)</f>
        <v>100</v>
      </c>
      <c r="D387" s="56"/>
    </row>
    <row r="388" spans="1:4" x14ac:dyDescent="0.25">
      <c r="B388" s="115" t="s">
        <v>66</v>
      </c>
      <c r="C388" s="115"/>
      <c r="D388" s="115"/>
    </row>
    <row r="389" spans="1:4" x14ac:dyDescent="0.25">
      <c r="A389" s="61"/>
    </row>
    <row r="391" spans="1:4" ht="26.45" customHeight="1" x14ac:dyDescent="0.25">
      <c r="A391" s="102" t="str">
        <f>'QUESTION 4'!B186</f>
        <v>Sri Lanka, 2022 (13e)</v>
      </c>
      <c r="B391" s="48" t="s">
        <v>57</v>
      </c>
      <c r="C391" s="49" t="s">
        <v>67</v>
      </c>
      <c r="D391" s="49"/>
    </row>
    <row r="392" spans="1:4" x14ac:dyDescent="0.25">
      <c r="B392" s="50" t="s">
        <v>58</v>
      </c>
      <c r="C392" s="57">
        <f>'QUESTION 4'!H$188+'QUESTION 4'!I$188</f>
        <v>42.913055704868036</v>
      </c>
      <c r="D392" s="56"/>
    </row>
    <row r="393" spans="1:4" x14ac:dyDescent="0.25">
      <c r="B393" s="51" t="s">
        <v>59</v>
      </c>
      <c r="C393" s="58">
        <f>'QUESTION 4'!G$188</f>
        <v>27.378401456443633</v>
      </c>
      <c r="D393" s="56"/>
    </row>
    <row r="394" spans="1:4" x14ac:dyDescent="0.25">
      <c r="B394" s="52" t="s">
        <v>60</v>
      </c>
      <c r="C394" s="58">
        <f>'QUESTION 4'!J$188</f>
        <v>6.9124134577501</v>
      </c>
      <c r="D394" s="56"/>
    </row>
    <row r="395" spans="1:4" x14ac:dyDescent="0.25">
      <c r="B395" s="47" t="s">
        <v>61</v>
      </c>
      <c r="C395" s="58">
        <f>'QUESTION 4'!M$188</f>
        <v>11.238793629963135</v>
      </c>
      <c r="D395" s="56"/>
    </row>
    <row r="396" spans="1:4" x14ac:dyDescent="0.25">
      <c r="B396" s="53" t="s">
        <v>62</v>
      </c>
      <c r="C396" s="58">
        <f>'QUESTION 4'!N$188</f>
        <v>0.96082585509674712</v>
      </c>
      <c r="D396" s="56"/>
    </row>
    <row r="397" spans="1:4" x14ac:dyDescent="0.25">
      <c r="A397" s="61"/>
      <c r="B397" s="54" t="s">
        <v>63</v>
      </c>
      <c r="C397" s="58">
        <f>'QUESTION 4'!R$188+'QUESTION 4'!S$188</f>
        <v>4.8012549083937381</v>
      </c>
      <c r="D397" s="56"/>
    </row>
    <row r="398" spans="1:4" x14ac:dyDescent="0.25">
      <c r="B398" s="55" t="s">
        <v>64</v>
      </c>
      <c r="C398" s="58">
        <f>'QUESTION 4'!Q$188</f>
        <v>4.8426311480332007</v>
      </c>
      <c r="D398" s="56"/>
    </row>
    <row r="399" spans="1:4" x14ac:dyDescent="0.25">
      <c r="B399" s="48" t="s">
        <v>65</v>
      </c>
      <c r="C399" s="58">
        <f>'QUESTION 4'!T$188</f>
        <v>0.95262383945140228</v>
      </c>
      <c r="D399" s="56"/>
    </row>
    <row r="400" spans="1:4" x14ac:dyDescent="0.25">
      <c r="B400" s="1" t="s">
        <v>1</v>
      </c>
      <c r="C400" s="59">
        <f>SUM(C392:C399)</f>
        <v>100.00000000000001</v>
      </c>
      <c r="D400" s="56"/>
    </row>
    <row r="401" spans="1:4" x14ac:dyDescent="0.25">
      <c r="B401" s="115" t="s">
        <v>66</v>
      </c>
      <c r="C401" s="115"/>
      <c r="D401" s="115"/>
    </row>
    <row r="404" spans="1:4" ht="26.45" customHeight="1" x14ac:dyDescent="0.25">
      <c r="A404" s="102" t="str">
        <f>'QUESTION 4'!B192</f>
        <v>Thailand, 2018 (13e)</v>
      </c>
      <c r="B404" s="48" t="s">
        <v>57</v>
      </c>
      <c r="C404" s="49" t="s">
        <v>67</v>
      </c>
      <c r="D404" s="49"/>
    </row>
    <row r="405" spans="1:4" x14ac:dyDescent="0.25">
      <c r="B405" s="50" t="s">
        <v>58</v>
      </c>
      <c r="C405" s="57">
        <f>'QUESTION 4'!H$194+'QUESTION 4'!I$194</f>
        <v>34.154185766832235</v>
      </c>
      <c r="D405" s="56"/>
    </row>
    <row r="406" spans="1:4" x14ac:dyDescent="0.25">
      <c r="B406" s="51" t="s">
        <v>59</v>
      </c>
      <c r="C406" s="58">
        <f>'QUESTION 4'!G$194</f>
        <v>13.011172341283469</v>
      </c>
      <c r="D406" s="56"/>
    </row>
    <row r="407" spans="1:4" x14ac:dyDescent="0.25">
      <c r="B407" s="52" t="s">
        <v>60</v>
      </c>
      <c r="C407" s="58">
        <f>'QUESTION 4'!J$194</f>
        <v>16.970449232037137</v>
      </c>
      <c r="D407" s="56"/>
    </row>
    <row r="408" spans="1:4" x14ac:dyDescent="0.25">
      <c r="B408" s="47" t="s">
        <v>61</v>
      </c>
      <c r="C408" s="58">
        <f>'QUESTION 4'!M$194</f>
        <v>19.939484021914293</v>
      </c>
      <c r="D408" s="56"/>
    </row>
    <row r="409" spans="1:4" x14ac:dyDescent="0.25">
      <c r="B409" s="53" t="s">
        <v>62</v>
      </c>
      <c r="C409" s="58">
        <f>'QUESTION 4'!N$194</f>
        <v>7.368647405331938</v>
      </c>
      <c r="D409" s="56"/>
    </row>
    <row r="410" spans="1:4" x14ac:dyDescent="0.25">
      <c r="A410" s="61"/>
      <c r="B410" s="54" t="s">
        <v>63</v>
      </c>
      <c r="C410" s="58">
        <f>'QUESTION 4'!R$194+'QUESTION 4'!S$194</f>
        <v>4.5087413039771365</v>
      </c>
      <c r="D410" s="56"/>
    </row>
    <row r="411" spans="1:4" x14ac:dyDescent="0.25">
      <c r="B411" s="55" t="s">
        <v>64</v>
      </c>
      <c r="C411" s="58">
        <f>'QUESTION 4'!Q$194</f>
        <v>0.59712810866695776</v>
      </c>
      <c r="D411" s="56"/>
    </row>
    <row r="412" spans="1:4" x14ac:dyDescent="0.25">
      <c r="B412" s="48" t="s">
        <v>65</v>
      </c>
      <c r="C412" s="58">
        <f>'QUESTION 4'!T$194</f>
        <v>3.4501958378018465</v>
      </c>
      <c r="D412" s="56"/>
    </row>
    <row r="413" spans="1:4" x14ac:dyDescent="0.25">
      <c r="B413" s="1" t="s">
        <v>1</v>
      </c>
      <c r="C413" s="59">
        <f>SUM(C405:C412)</f>
        <v>100.000004017845</v>
      </c>
      <c r="D413" s="56"/>
    </row>
    <row r="414" spans="1:4" x14ac:dyDescent="0.25">
      <c r="B414" s="115" t="s">
        <v>66</v>
      </c>
      <c r="C414" s="115"/>
      <c r="D414" s="115"/>
    </row>
    <row r="415" spans="1:4" x14ac:dyDescent="0.25">
      <c r="A415" s="61"/>
    </row>
    <row r="417" spans="1:4" ht="26.45" hidden="1" customHeight="1" x14ac:dyDescent="0.25">
      <c r="A417" s="102" t="str">
        <f>'QUESTION 4'!B198</f>
        <v>Timor Leste, 2021 (13e)</v>
      </c>
      <c r="B417" s="48" t="s">
        <v>57</v>
      </c>
      <c r="C417" s="49" t="s">
        <v>67</v>
      </c>
      <c r="D417" s="49"/>
    </row>
    <row r="418" spans="1:4" hidden="1" x14ac:dyDescent="0.25">
      <c r="B418" s="50" t="s">
        <v>58</v>
      </c>
      <c r="C418" s="57">
        <f>'QUESTION 4'!H$200+'QUESTION 4'!I$200</f>
        <v>24.272350922059136</v>
      </c>
      <c r="D418" s="56"/>
    </row>
    <row r="419" spans="1:4" hidden="1" x14ac:dyDescent="0.25">
      <c r="B419" s="51" t="s">
        <v>59</v>
      </c>
      <c r="C419" s="58">
        <f>'QUESTION 4'!G$200</f>
        <v>6.920771382839316</v>
      </c>
      <c r="D419" s="56"/>
    </row>
    <row r="420" spans="1:4" hidden="1" x14ac:dyDescent="0.25">
      <c r="B420" s="52" t="s">
        <v>60</v>
      </c>
      <c r="C420" s="58">
        <f>'QUESTION 4'!J$200</f>
        <v>8.8397063557919466</v>
      </c>
      <c r="D420" s="56"/>
    </row>
    <row r="421" spans="1:4" hidden="1" x14ac:dyDescent="0.25">
      <c r="B421" s="47" t="s">
        <v>61</v>
      </c>
      <c r="C421" s="58">
        <f>'QUESTION 4'!M$200</f>
        <v>22.02966368760174</v>
      </c>
      <c r="D421" s="56"/>
    </row>
    <row r="422" spans="1:4" hidden="1" x14ac:dyDescent="0.25">
      <c r="B422" s="53" t="s">
        <v>62</v>
      </c>
      <c r="C422" s="58">
        <f>'QUESTION 4'!N$200</f>
        <v>0.28022254567219407</v>
      </c>
      <c r="D422" s="56"/>
    </row>
    <row r="423" spans="1:4" hidden="1" x14ac:dyDescent="0.25">
      <c r="A423" s="61"/>
      <c r="B423" s="54" t="s">
        <v>63</v>
      </c>
      <c r="C423" s="58">
        <f>'QUESTION 4'!R$200+'QUESTION 4'!S$200</f>
        <v>29.315449875078784</v>
      </c>
      <c r="D423" s="56"/>
    </row>
    <row r="424" spans="1:4" hidden="1" x14ac:dyDescent="0.25">
      <c r="B424" s="55" t="s">
        <v>64</v>
      </c>
      <c r="C424" s="58">
        <f>'QUESTION 4'!Q$200</f>
        <v>1.2356091212892051</v>
      </c>
      <c r="D424" s="56"/>
    </row>
    <row r="425" spans="1:4" hidden="1" x14ac:dyDescent="0.25">
      <c r="B425" s="48" t="s">
        <v>65</v>
      </c>
      <c r="C425" s="58">
        <f>'QUESTION 4'!T$200</f>
        <v>7.106226109667678</v>
      </c>
      <c r="D425" s="56"/>
    </row>
    <row r="426" spans="1:4" hidden="1" x14ac:dyDescent="0.25">
      <c r="B426" s="1" t="s">
        <v>1</v>
      </c>
      <c r="C426" s="59">
        <f>SUM(C418:C425)</f>
        <v>99.999999999999986</v>
      </c>
      <c r="D426" s="56"/>
    </row>
    <row r="427" spans="1:4" hidden="1" x14ac:dyDescent="0.25">
      <c r="B427" s="115" t="s">
        <v>66</v>
      </c>
      <c r="C427" s="115"/>
      <c r="D427" s="115"/>
    </row>
    <row r="428" spans="1:4" hidden="1" x14ac:dyDescent="0.25">
      <c r="A428" s="61"/>
    </row>
    <row r="429" spans="1:4" hidden="1" x14ac:dyDescent="0.25"/>
    <row r="430" spans="1:4" ht="26.45" customHeight="1" x14ac:dyDescent="0.25">
      <c r="A430" s="101" t="str">
        <f>'QUESTION 4'!B204</f>
        <v>Timor Leste, 2021 (19e)</v>
      </c>
      <c r="B430" s="48" t="s">
        <v>57</v>
      </c>
      <c r="C430" s="49" t="s">
        <v>67</v>
      </c>
      <c r="D430" s="49"/>
    </row>
    <row r="431" spans="1:4" x14ac:dyDescent="0.25">
      <c r="B431" s="50" t="s">
        <v>58</v>
      </c>
      <c r="C431" s="57">
        <f>'QUESTION 4'!H$206+'QUESTION 4'!I$206</f>
        <v>29.952808058506967</v>
      </c>
      <c r="D431" s="56"/>
    </row>
    <row r="432" spans="1:4" x14ac:dyDescent="0.25">
      <c r="B432" s="51" t="s">
        <v>59</v>
      </c>
      <c r="C432" s="58">
        <f>'QUESTION 4'!G$206</f>
        <v>8.4250034497033255</v>
      </c>
      <c r="D432" s="56"/>
    </row>
    <row r="433" spans="1:4" x14ac:dyDescent="0.25">
      <c r="B433" s="52" t="s">
        <v>60</v>
      </c>
      <c r="C433" s="58">
        <f>'QUESTION 4'!J$206</f>
        <v>10.94853042638333</v>
      </c>
      <c r="D433" s="56"/>
    </row>
    <row r="434" spans="1:4" x14ac:dyDescent="0.25">
      <c r="B434" s="47" t="s">
        <v>61</v>
      </c>
      <c r="C434" s="58">
        <f>'QUESTION 4'!M$206</f>
        <v>26.816061818683597</v>
      </c>
      <c r="D434" s="56"/>
    </row>
    <row r="435" spans="1:4" x14ac:dyDescent="0.25">
      <c r="B435" s="53" t="s">
        <v>62</v>
      </c>
      <c r="C435" s="58">
        <f>'QUESTION 4'!N$206</f>
        <v>0.35600938319304543</v>
      </c>
      <c r="D435" s="56"/>
    </row>
    <row r="436" spans="1:4" x14ac:dyDescent="0.25">
      <c r="A436" s="61"/>
      <c r="B436" s="54" t="s">
        <v>63</v>
      </c>
      <c r="C436" s="58">
        <f>'QUESTION 4'!R$206+'QUESTION 4'!S$206</f>
        <v>13.550434662619015</v>
      </c>
      <c r="D436" s="56"/>
    </row>
    <row r="437" spans="1:4" x14ac:dyDescent="0.25">
      <c r="B437" s="55" t="s">
        <v>64</v>
      </c>
      <c r="C437" s="58">
        <f>'QUESTION 4'!Q$206</f>
        <v>1.5035186973920243</v>
      </c>
      <c r="D437" s="56"/>
    </row>
    <row r="438" spans="1:4" x14ac:dyDescent="0.25">
      <c r="B438" s="48" t="s">
        <v>65</v>
      </c>
      <c r="C438" s="58">
        <f>'QUESTION 4'!T$206</f>
        <v>8.4481854560507799</v>
      </c>
      <c r="D438" s="56"/>
    </row>
    <row r="439" spans="1:4" x14ac:dyDescent="0.25">
      <c r="B439" s="1" t="s">
        <v>1</v>
      </c>
      <c r="C439" s="59">
        <f>SUM(C431:C438)</f>
        <v>100.00055195253208</v>
      </c>
      <c r="D439" s="56"/>
    </row>
    <row r="440" spans="1:4" x14ac:dyDescent="0.25">
      <c r="B440" s="115" t="s">
        <v>66</v>
      </c>
      <c r="C440" s="115"/>
      <c r="D440" s="115"/>
    </row>
    <row r="441" spans="1:4" x14ac:dyDescent="0.25">
      <c r="A441" s="61"/>
    </row>
    <row r="443" spans="1:4" ht="26.45" hidden="1" customHeight="1" x14ac:dyDescent="0.25">
      <c r="A443" s="102" t="str">
        <f>'QUESTION 4'!B210</f>
        <v>Tonga, 2018 (13e)</v>
      </c>
      <c r="B443" s="48" t="s">
        <v>57</v>
      </c>
      <c r="C443" s="49" t="s">
        <v>67</v>
      </c>
      <c r="D443" s="49"/>
    </row>
    <row r="444" spans="1:4" hidden="1" x14ac:dyDescent="0.25">
      <c r="B444" s="50" t="s">
        <v>58</v>
      </c>
      <c r="C444" s="57">
        <f>'QUESTION 4'!H$212+'QUESTION 4'!I$212</f>
        <v>44.977500092974822</v>
      </c>
      <c r="D444" s="56"/>
    </row>
    <row r="445" spans="1:4" hidden="1" x14ac:dyDescent="0.25">
      <c r="B445" s="51" t="s">
        <v>59</v>
      </c>
      <c r="C445" s="58">
        <f>'QUESTION 4'!G$212</f>
        <v>18.40157685298821</v>
      </c>
      <c r="D445" s="56"/>
    </row>
    <row r="446" spans="1:4" hidden="1" x14ac:dyDescent="0.25">
      <c r="B446" s="52" t="s">
        <v>60</v>
      </c>
      <c r="C446" s="58">
        <f>'QUESTION 4'!J$212</f>
        <v>3.4958533229201532</v>
      </c>
      <c r="D446" s="56"/>
    </row>
    <row r="447" spans="1:4" hidden="1" x14ac:dyDescent="0.25">
      <c r="B447" s="47" t="s">
        <v>61</v>
      </c>
      <c r="C447" s="58">
        <f>'QUESTION 4'!M$212</f>
        <v>17.910669790620702</v>
      </c>
      <c r="D447" s="56"/>
    </row>
    <row r="448" spans="1:4" hidden="1" x14ac:dyDescent="0.25">
      <c r="B448" s="53" t="s">
        <v>62</v>
      </c>
      <c r="C448" s="58">
        <f>'QUESTION 4'!N$212</f>
        <v>0.79214548700211984</v>
      </c>
      <c r="D448" s="56"/>
    </row>
    <row r="449" spans="1:4" hidden="1" x14ac:dyDescent="0.25">
      <c r="A449" s="61"/>
      <c r="B449" s="54" t="s">
        <v>63</v>
      </c>
      <c r="C449" s="58">
        <f>'QUESTION 4'!R$212+'QUESTION 4'!S$212</f>
        <v>10.171445572538957</v>
      </c>
      <c r="D449" s="56"/>
    </row>
    <row r="450" spans="1:4" hidden="1" x14ac:dyDescent="0.25">
      <c r="B450" s="55" t="s">
        <v>64</v>
      </c>
      <c r="C450" s="58">
        <f>'QUESTION 4'!Q$212</f>
        <v>2.9417233813083419</v>
      </c>
      <c r="D450" s="56"/>
    </row>
    <row r="451" spans="1:4" hidden="1" x14ac:dyDescent="0.25">
      <c r="B451" s="48" t="s">
        <v>65</v>
      </c>
      <c r="C451" s="58">
        <f>'QUESTION 4'!T$212</f>
        <v>1.3053665067499722</v>
      </c>
      <c r="D451" s="56"/>
    </row>
    <row r="452" spans="1:4" hidden="1" x14ac:dyDescent="0.25">
      <c r="B452" s="1" t="s">
        <v>1</v>
      </c>
      <c r="C452" s="59">
        <f>SUM(C444:C451)</f>
        <v>99.996281007103278</v>
      </c>
      <c r="D452" s="56"/>
    </row>
    <row r="453" spans="1:4" hidden="1" x14ac:dyDescent="0.25">
      <c r="B453" s="115" t="s">
        <v>66</v>
      </c>
      <c r="C453" s="115"/>
      <c r="D453" s="115"/>
    </row>
    <row r="454" spans="1:4" hidden="1" x14ac:dyDescent="0.25">
      <c r="A454" s="61"/>
    </row>
    <row r="455" spans="1:4" hidden="1" x14ac:dyDescent="0.25"/>
    <row r="456" spans="1:4" ht="26.45" customHeight="1" x14ac:dyDescent="0.25">
      <c r="A456" s="101" t="str">
        <f>'QUESTION 4'!B216</f>
        <v>Tonga, 2018 (19e)</v>
      </c>
      <c r="B456" s="48" t="s">
        <v>57</v>
      </c>
      <c r="C456" s="49" t="s">
        <v>67</v>
      </c>
      <c r="D456" s="49"/>
    </row>
    <row r="457" spans="1:4" x14ac:dyDescent="0.25">
      <c r="B457" s="50" t="s">
        <v>58</v>
      </c>
      <c r="C457" s="57">
        <f>'QUESTION 4'!H$218+'QUESTION 4'!I$218</f>
        <v>31.015140233308514</v>
      </c>
      <c r="D457" s="56"/>
    </row>
    <row r="458" spans="1:4" x14ac:dyDescent="0.25">
      <c r="B458" s="51" t="s">
        <v>59</v>
      </c>
      <c r="C458" s="58">
        <f>'QUESTION 4'!G$218</f>
        <v>24.388185654008439</v>
      </c>
      <c r="D458" s="56"/>
    </row>
    <row r="459" spans="1:4" x14ac:dyDescent="0.25">
      <c r="B459" s="52" t="s">
        <v>60</v>
      </c>
      <c r="C459" s="58">
        <f>'QUESTION 4'!J$218</f>
        <v>3.9761727475800446</v>
      </c>
      <c r="D459" s="56"/>
    </row>
    <row r="460" spans="1:4" x14ac:dyDescent="0.25">
      <c r="B460" s="47" t="s">
        <v>61</v>
      </c>
      <c r="C460" s="58">
        <f>'QUESTION 4'!M$218</f>
        <v>23.608835939439064</v>
      </c>
      <c r="D460" s="56"/>
    </row>
    <row r="461" spans="1:4" x14ac:dyDescent="0.25">
      <c r="B461" s="53" t="s">
        <v>62</v>
      </c>
      <c r="C461" s="58">
        <f>'QUESTION 4'!N$218</f>
        <v>1.0126582278481013</v>
      </c>
      <c r="D461" s="56"/>
    </row>
    <row r="462" spans="1:4" x14ac:dyDescent="0.25">
      <c r="A462" s="61"/>
      <c r="B462" s="54" t="s">
        <v>63</v>
      </c>
      <c r="C462" s="58">
        <f>'QUESTION 4'!R$218+'QUESTION 4'!S$218</f>
        <v>11.283196823033009</v>
      </c>
      <c r="D462" s="56"/>
    </row>
    <row r="463" spans="1:4" x14ac:dyDescent="0.25">
      <c r="B463" s="55" t="s">
        <v>64</v>
      </c>
      <c r="C463" s="58">
        <f>'QUESTION 4'!Q$218</f>
        <v>3.6485480268056589</v>
      </c>
      <c r="D463" s="56"/>
    </row>
    <row r="464" spans="1:4" x14ac:dyDescent="0.25">
      <c r="B464" s="48" t="s">
        <v>65</v>
      </c>
      <c r="C464" s="58">
        <f>'QUESTION 4'!T$218</f>
        <v>1.0722263588979895</v>
      </c>
      <c r="D464" s="56"/>
    </row>
    <row r="465" spans="1:4" x14ac:dyDescent="0.25">
      <c r="B465" s="1" t="s">
        <v>1</v>
      </c>
      <c r="C465" s="59">
        <f>SUM(C457:C464)</f>
        <v>100.00496401092083</v>
      </c>
      <c r="D465" s="56"/>
    </row>
    <row r="466" spans="1:4" x14ac:dyDescent="0.25">
      <c r="B466" s="115" t="s">
        <v>66</v>
      </c>
      <c r="C466" s="115"/>
      <c r="D466" s="115"/>
    </row>
    <row r="467" spans="1:4" x14ac:dyDescent="0.25">
      <c r="A467" s="61"/>
    </row>
    <row r="469" spans="1:4" ht="26.45" hidden="1" customHeight="1" x14ac:dyDescent="0.25">
      <c r="A469" s="102" t="str">
        <f>'QUESTION 4'!B222</f>
        <v>Tuvalu, 2022 (13e)</v>
      </c>
      <c r="B469" s="48" t="s">
        <v>57</v>
      </c>
      <c r="C469" s="49" t="s">
        <v>67</v>
      </c>
      <c r="D469" s="49"/>
    </row>
    <row r="470" spans="1:4" hidden="1" x14ac:dyDescent="0.25">
      <c r="B470" s="50" t="s">
        <v>58</v>
      </c>
      <c r="C470" s="57">
        <f>'QUESTION 4'!H$224+'QUESTION 4'!I$224</f>
        <v>12.64367816091954</v>
      </c>
      <c r="D470" s="56"/>
    </row>
    <row r="471" spans="1:4" hidden="1" x14ac:dyDescent="0.25">
      <c r="B471" s="51" t="s">
        <v>59</v>
      </c>
      <c r="C471" s="58">
        <f>'QUESTION 4'!G$224</f>
        <v>14.367816091954023</v>
      </c>
      <c r="D471" s="56"/>
    </row>
    <row r="472" spans="1:4" hidden="1" x14ac:dyDescent="0.25">
      <c r="B472" s="52" t="s">
        <v>60</v>
      </c>
      <c r="C472" s="58">
        <f>'QUESTION 4'!J$224</f>
        <v>2.0114942528735633</v>
      </c>
      <c r="D472" s="56"/>
    </row>
    <row r="473" spans="1:4" hidden="1" x14ac:dyDescent="0.25">
      <c r="B473" s="47" t="s">
        <v>61</v>
      </c>
      <c r="C473" s="58">
        <f>'QUESTION 4'!M$224</f>
        <v>48.850574712643677</v>
      </c>
      <c r="D473" s="56"/>
    </row>
    <row r="474" spans="1:4" hidden="1" x14ac:dyDescent="0.25">
      <c r="B474" s="53" t="s">
        <v>62</v>
      </c>
      <c r="C474" s="58">
        <f>'QUESTION 4'!N$224</f>
        <v>10.057471264367816</v>
      </c>
      <c r="D474" s="56"/>
    </row>
    <row r="475" spans="1:4" hidden="1" x14ac:dyDescent="0.25">
      <c r="A475" s="61"/>
      <c r="B475" s="54" t="s">
        <v>63</v>
      </c>
      <c r="C475" s="58">
        <f>'QUESTION 4'!R$224+'QUESTION 4'!S$224</f>
        <v>2.2988505747126435</v>
      </c>
      <c r="D475" s="56"/>
    </row>
    <row r="476" spans="1:4" hidden="1" x14ac:dyDescent="0.25">
      <c r="B476" s="55" t="s">
        <v>64</v>
      </c>
      <c r="C476" s="58">
        <f>'QUESTION 4'!Q$224</f>
        <v>0.57471264367816088</v>
      </c>
      <c r="D476" s="56"/>
    </row>
    <row r="477" spans="1:4" hidden="1" x14ac:dyDescent="0.25">
      <c r="B477" s="48" t="s">
        <v>65</v>
      </c>
      <c r="C477" s="58">
        <f>'QUESTION 4'!T$224</f>
        <v>9.1954022988505741</v>
      </c>
      <c r="D477" s="56"/>
    </row>
    <row r="478" spans="1:4" hidden="1" x14ac:dyDescent="0.25">
      <c r="B478" s="1" t="s">
        <v>1</v>
      </c>
      <c r="C478" s="59">
        <f>SUM(C470:C477)</f>
        <v>100</v>
      </c>
      <c r="D478" s="56"/>
    </row>
    <row r="479" spans="1:4" hidden="1" x14ac:dyDescent="0.25">
      <c r="B479" s="115" t="s">
        <v>66</v>
      </c>
      <c r="C479" s="115"/>
      <c r="D479" s="115"/>
    </row>
    <row r="480" spans="1:4" hidden="1" x14ac:dyDescent="0.25">
      <c r="A480" s="61"/>
    </row>
    <row r="481" spans="1:4" hidden="1" x14ac:dyDescent="0.25"/>
    <row r="482" spans="1:4" ht="26.45" customHeight="1" x14ac:dyDescent="0.25">
      <c r="A482" s="101" t="str">
        <f>'QUESTION 4'!B228</f>
        <v>Tuvalu, 2022 (19e)</v>
      </c>
      <c r="B482" s="48" t="s">
        <v>57</v>
      </c>
      <c r="C482" s="49" t="s">
        <v>67</v>
      </c>
      <c r="D482" s="49"/>
    </row>
    <row r="483" spans="1:4" x14ac:dyDescent="0.25">
      <c r="B483" s="50" t="s">
        <v>58</v>
      </c>
      <c r="C483" s="57">
        <f>'QUESTION 4'!H$230+'QUESTION 4'!I$230</f>
        <v>7.1698113207547172</v>
      </c>
      <c r="D483" s="56"/>
    </row>
    <row r="484" spans="1:4" x14ac:dyDescent="0.25">
      <c r="B484" s="51" t="s">
        <v>59</v>
      </c>
      <c r="C484" s="58">
        <f>'QUESTION 4'!G$230</f>
        <v>17.735849056603772</v>
      </c>
      <c r="D484" s="56"/>
    </row>
    <row r="485" spans="1:4" x14ac:dyDescent="0.25">
      <c r="B485" s="52" t="s">
        <v>60</v>
      </c>
      <c r="C485" s="58">
        <f>'QUESTION 4'!J$230</f>
        <v>1.5094339622641511</v>
      </c>
      <c r="D485" s="56"/>
    </row>
    <row r="486" spans="1:4" x14ac:dyDescent="0.25">
      <c r="B486" s="47" t="s">
        <v>61</v>
      </c>
      <c r="C486" s="58">
        <f>'QUESTION 4'!M$230</f>
        <v>63.39622641509434</v>
      </c>
      <c r="D486" s="56"/>
    </row>
    <row r="487" spans="1:4" x14ac:dyDescent="0.25">
      <c r="B487" s="53" t="s">
        <v>62</v>
      </c>
      <c r="C487" s="58">
        <f>'QUESTION 4'!N$230</f>
        <v>7.5471698113207548</v>
      </c>
      <c r="D487" s="56"/>
    </row>
    <row r="488" spans="1:4" x14ac:dyDescent="0.25">
      <c r="A488" s="61"/>
      <c r="B488" s="54" t="s">
        <v>63</v>
      </c>
      <c r="C488" s="58">
        <f>'QUESTION 4'!R$230+'QUESTION 4'!S$230</f>
        <v>1.5094339622641511</v>
      </c>
      <c r="D488" s="56"/>
    </row>
    <row r="489" spans="1:4" x14ac:dyDescent="0.25">
      <c r="B489" s="55" t="s">
        <v>64</v>
      </c>
      <c r="C489" s="58">
        <f>'QUESTION 4'!Q$230</f>
        <v>0.75471698113207553</v>
      </c>
      <c r="D489" s="56"/>
    </row>
    <row r="490" spans="1:4" x14ac:dyDescent="0.25">
      <c r="B490" s="48" t="s">
        <v>65</v>
      </c>
      <c r="C490" s="58">
        <f>'QUESTION 4'!T$230</f>
        <v>0.37735849056603776</v>
      </c>
      <c r="D490" s="56"/>
    </row>
    <row r="491" spans="1:4" x14ac:dyDescent="0.25">
      <c r="B491" s="1" t="s">
        <v>1</v>
      </c>
      <c r="C491" s="59">
        <f>SUM(C483:C490)</f>
        <v>100</v>
      </c>
      <c r="D491" s="56"/>
    </row>
    <row r="492" spans="1:4" x14ac:dyDescent="0.25">
      <c r="B492" s="115" t="s">
        <v>66</v>
      </c>
      <c r="C492" s="115"/>
      <c r="D492" s="115"/>
    </row>
    <row r="493" spans="1:4" x14ac:dyDescent="0.25">
      <c r="A493" s="61"/>
    </row>
    <row r="495" spans="1:4" hidden="1" x14ac:dyDescent="0.25">
      <c r="A495" s="102" t="str">
        <f>'QUESTION 4'!B234</f>
        <v>Viet Nam, 2023 (13e)</v>
      </c>
      <c r="B495" s="48" t="s">
        <v>57</v>
      </c>
      <c r="C495" s="49" t="s">
        <v>67</v>
      </c>
      <c r="D495" s="49"/>
    </row>
    <row r="496" spans="1:4" hidden="1" x14ac:dyDescent="0.25">
      <c r="B496" s="50" t="s">
        <v>58</v>
      </c>
      <c r="C496" s="57">
        <f>'QUESTION 4'!H$236+'QUESTION 4'!I$236</f>
        <v>42.584450494721196</v>
      </c>
      <c r="D496" s="56"/>
    </row>
    <row r="497" spans="1:4" hidden="1" x14ac:dyDescent="0.25">
      <c r="B497" s="51" t="s">
        <v>59</v>
      </c>
      <c r="C497" s="58">
        <f>'QUESTION 4'!G$236</f>
        <v>24.10782666747777</v>
      </c>
      <c r="D497" s="56"/>
    </row>
    <row r="498" spans="1:4" hidden="1" x14ac:dyDescent="0.25">
      <c r="B498" s="52" t="s">
        <v>60</v>
      </c>
      <c r="C498" s="58">
        <f>'QUESTION 4'!J$236</f>
        <v>12.233133015852475</v>
      </c>
      <c r="D498" s="56"/>
    </row>
    <row r="499" spans="1:4" hidden="1" x14ac:dyDescent="0.25">
      <c r="B499" s="47" t="s">
        <v>61</v>
      </c>
      <c r="C499" s="58">
        <f>'QUESTION 4'!M$236</f>
        <v>7.2846732304621336</v>
      </c>
      <c r="D499" s="56"/>
    </row>
    <row r="500" spans="1:4" hidden="1" x14ac:dyDescent="0.25">
      <c r="B500" s="53" t="s">
        <v>62</v>
      </c>
      <c r="C500" s="58">
        <f>'QUESTION 4'!N$236</f>
        <v>1.9080531844175666</v>
      </c>
      <c r="D500" s="56"/>
    </row>
    <row r="501" spans="1:4" hidden="1" x14ac:dyDescent="0.25">
      <c r="A501" s="61"/>
      <c r="B501" s="54" t="s">
        <v>63</v>
      </c>
      <c r="C501" s="58">
        <f>'QUESTION 4'!R$236+'QUESTION 4'!S$236</f>
        <v>10.92703539433413</v>
      </c>
      <c r="D501" s="56"/>
    </row>
    <row r="502" spans="1:4" hidden="1" x14ac:dyDescent="0.25">
      <c r="B502" s="55" t="s">
        <v>64</v>
      </c>
      <c r="C502" s="58">
        <f>'QUESTION 4'!Q$236</f>
        <v>0.45584423009762215</v>
      </c>
      <c r="D502" s="56"/>
    </row>
    <row r="503" spans="1:4" hidden="1" x14ac:dyDescent="0.25">
      <c r="B503" s="48" t="s">
        <v>65</v>
      </c>
      <c r="C503" s="58">
        <f>'QUESTION 4'!T$236</f>
        <v>0.49898647196773532</v>
      </c>
      <c r="D503" s="56"/>
    </row>
    <row r="504" spans="1:4" hidden="1" x14ac:dyDescent="0.25">
      <c r="B504" s="1" t="s">
        <v>1</v>
      </c>
      <c r="C504" s="59">
        <f>SUM(C496:C503)</f>
        <v>100.00000268933063</v>
      </c>
      <c r="D504" s="56"/>
    </row>
    <row r="505" spans="1:4" hidden="1" x14ac:dyDescent="0.25">
      <c r="B505" s="115" t="s">
        <v>66</v>
      </c>
      <c r="C505" s="115"/>
      <c r="D505" s="115"/>
    </row>
    <row r="506" spans="1:4" hidden="1" x14ac:dyDescent="0.25">
      <c r="A506" s="61"/>
    </row>
    <row r="507" spans="1:4" hidden="1" x14ac:dyDescent="0.25"/>
    <row r="508" spans="1:4" x14ac:dyDescent="0.25">
      <c r="A508" s="101" t="str">
        <f>'QUESTION 4'!B240</f>
        <v>Viet Nam, 2023 (19e)</v>
      </c>
      <c r="B508" s="48" t="s">
        <v>57</v>
      </c>
      <c r="C508" s="49" t="s">
        <v>67</v>
      </c>
      <c r="D508" s="49"/>
    </row>
    <row r="509" spans="1:4" x14ac:dyDescent="0.25">
      <c r="B509" s="50" t="s">
        <v>58</v>
      </c>
      <c r="C509" s="57">
        <f>'QUESTION 4'!H$242+'QUESTION 4'!I$242</f>
        <v>47.999668616399809</v>
      </c>
      <c r="D509" s="56"/>
    </row>
    <row r="510" spans="1:4" x14ac:dyDescent="0.25">
      <c r="B510" s="51" t="s">
        <v>59</v>
      </c>
      <c r="C510" s="58">
        <f>'QUESTION 4'!G$242</f>
        <v>27.173479466266276</v>
      </c>
      <c r="D510" s="56"/>
    </row>
    <row r="511" spans="1:4" x14ac:dyDescent="0.25">
      <c r="B511" s="52" t="s">
        <v>60</v>
      </c>
      <c r="C511" s="58">
        <f>'QUESTION 4'!J$242</f>
        <v>13.788749745028328</v>
      </c>
      <c r="D511" s="56"/>
    </row>
    <row r="512" spans="1:4" x14ac:dyDescent="0.25">
      <c r="B512" s="47" t="s">
        <v>61</v>
      </c>
      <c r="C512" s="58">
        <f>'QUESTION 4'!M$242</f>
        <v>8.2110229668053485</v>
      </c>
      <c r="D512" s="56"/>
    </row>
    <row r="513" spans="1:4" x14ac:dyDescent="0.25">
      <c r="B513" s="53" t="s">
        <v>62</v>
      </c>
      <c r="C513" s="58">
        <f>'QUESTION 4'!N$242</f>
        <v>2.1506892654599983</v>
      </c>
      <c r="D513" s="56"/>
    </row>
    <row r="514" spans="1:4" x14ac:dyDescent="0.25">
      <c r="A514" s="61"/>
      <c r="B514" s="54" t="s">
        <v>63</v>
      </c>
      <c r="C514" s="58">
        <f>'QUESTION 4'!R$242+'QUESTION 4'!S$242</f>
        <v>0.20012756389190695</v>
      </c>
      <c r="D514" s="56"/>
    </row>
    <row r="515" spans="1:4" x14ac:dyDescent="0.25">
      <c r="B515" s="55" t="s">
        <v>64</v>
      </c>
      <c r="C515" s="58">
        <f>'QUESTION 4'!Q$242</f>
        <v>0.47321287100935799</v>
      </c>
      <c r="D515" s="56"/>
    </row>
    <row r="516" spans="1:4" x14ac:dyDescent="0.25">
      <c r="B516" s="48" t="s">
        <v>65</v>
      </c>
      <c r="C516" s="58">
        <f>'QUESTION 4'!T$242</f>
        <v>3.0495051389769529E-3</v>
      </c>
      <c r="D516" s="56"/>
    </row>
    <row r="517" spans="1:4" x14ac:dyDescent="0.25">
      <c r="B517" s="1" t="s">
        <v>1</v>
      </c>
      <c r="C517" s="59">
        <f>SUM(C509:C516)</f>
        <v>100</v>
      </c>
      <c r="D517" s="56"/>
    </row>
    <row r="518" spans="1:4" x14ac:dyDescent="0.25">
      <c r="B518" s="115" t="s">
        <v>66</v>
      </c>
      <c r="C518" s="115"/>
      <c r="D518" s="115"/>
    </row>
    <row r="519" spans="1:4" x14ac:dyDescent="0.25">
      <c r="A519" s="61"/>
    </row>
    <row r="521" spans="1:4" hidden="1" x14ac:dyDescent="0.25">
      <c r="A521" s="102" t="str">
        <f>'QUESTION 4'!B246</f>
        <v>Vanuatu, 2019 (13e)</v>
      </c>
      <c r="B521" s="48" t="s">
        <v>57</v>
      </c>
      <c r="C521" s="49" t="s">
        <v>67</v>
      </c>
      <c r="D521" s="49"/>
    </row>
    <row r="522" spans="1:4" hidden="1" x14ac:dyDescent="0.25">
      <c r="B522" s="50" t="s">
        <v>58</v>
      </c>
      <c r="C522" s="57">
        <f>'QUESTION 4'!H$248+'QUESTION 4'!I$248</f>
        <v>52.750390970286261</v>
      </c>
      <c r="D522" s="56"/>
    </row>
    <row r="523" spans="1:4" hidden="1" x14ac:dyDescent="0.25">
      <c r="B523" s="51" t="s">
        <v>59</v>
      </c>
      <c r="C523" s="58">
        <f>'QUESTION 4'!G$248</f>
        <v>11.85693887264568</v>
      </c>
      <c r="D523" s="56"/>
    </row>
    <row r="524" spans="1:4" hidden="1" x14ac:dyDescent="0.25">
      <c r="B524" s="52" t="s">
        <v>60</v>
      </c>
      <c r="C524" s="58">
        <f>'QUESTION 4'!J$248</f>
        <v>1.1776704970422249</v>
      </c>
      <c r="D524" s="56"/>
    </row>
    <row r="525" spans="1:4" hidden="1" x14ac:dyDescent="0.25">
      <c r="B525" s="47" t="s">
        <v>61</v>
      </c>
      <c r="C525" s="58">
        <f>'QUESTION 4'!M$248</f>
        <v>3.8920242061603321</v>
      </c>
      <c r="D525" s="56"/>
    </row>
    <row r="526" spans="1:4" hidden="1" x14ac:dyDescent="0.25">
      <c r="B526" s="53" t="s">
        <v>62</v>
      </c>
      <c r="C526" s="58">
        <f>'QUESTION 4'!N$248</f>
        <v>0.32229550554157882</v>
      </c>
      <c r="D526" s="56"/>
    </row>
    <row r="527" spans="1:4" hidden="1" x14ac:dyDescent="0.25">
      <c r="A527" s="61"/>
      <c r="B527" s="54" t="s">
        <v>63</v>
      </c>
      <c r="C527" s="58">
        <f>'QUESTION 4'!R$248+'QUESTION 4'!S$248</f>
        <v>26.436390834296592</v>
      </c>
      <c r="D527" s="56"/>
    </row>
    <row r="528" spans="1:4" hidden="1" x14ac:dyDescent="0.25">
      <c r="B528" s="55" t="s">
        <v>64</v>
      </c>
      <c r="C528" s="58">
        <f>'QUESTION 4'!Q$248</f>
        <v>3.0380091113075403</v>
      </c>
      <c r="D528" s="56"/>
    </row>
    <row r="529" spans="1:4" hidden="1" x14ac:dyDescent="0.25">
      <c r="B529" s="48" t="s">
        <v>65</v>
      </c>
      <c r="C529" s="58">
        <f>'QUESTION 4'!T$248</f>
        <v>0.52492010607193851</v>
      </c>
      <c r="D529" s="56"/>
    </row>
    <row r="530" spans="1:4" hidden="1" x14ac:dyDescent="0.25">
      <c r="B530" s="1" t="s">
        <v>1</v>
      </c>
      <c r="C530" s="59">
        <f>SUM(C522:C529)</f>
        <v>99.998640103352145</v>
      </c>
      <c r="D530" s="56"/>
    </row>
    <row r="531" spans="1:4" hidden="1" x14ac:dyDescent="0.25">
      <c r="B531" s="115" t="s">
        <v>66</v>
      </c>
      <c r="C531" s="115"/>
      <c r="D531" s="115"/>
    </row>
    <row r="532" spans="1:4" hidden="1" x14ac:dyDescent="0.25">
      <c r="A532" s="61"/>
    </row>
    <row r="533" spans="1:4" hidden="1" x14ac:dyDescent="0.25"/>
    <row r="534" spans="1:4" x14ac:dyDescent="0.25">
      <c r="A534" s="101" t="str">
        <f>'QUESTION 4'!B252</f>
        <v>Vanuatu, 2019 (19e)</v>
      </c>
      <c r="B534" s="48" t="s">
        <v>57</v>
      </c>
      <c r="C534" s="49" t="s">
        <v>67</v>
      </c>
      <c r="D534" s="49"/>
    </row>
    <row r="535" spans="1:4" x14ac:dyDescent="0.25">
      <c r="B535" s="50" t="s">
        <v>58</v>
      </c>
      <c r="C535" s="57">
        <f>'QUESTION 4'!H$254+'QUESTION 4'!I$254</f>
        <v>67.959539711350374</v>
      </c>
      <c r="D535" s="56"/>
    </row>
    <row r="536" spans="1:4" x14ac:dyDescent="0.25">
      <c r="B536" s="51" t="s">
        <v>59</v>
      </c>
      <c r="C536" s="58">
        <f>'QUESTION 4'!G$254</f>
        <v>15.364688882231658</v>
      </c>
      <c r="D536" s="56"/>
    </row>
    <row r="537" spans="1:4" x14ac:dyDescent="0.25">
      <c r="B537" s="52" t="s">
        <v>60</v>
      </c>
      <c r="C537" s="58">
        <f>'QUESTION 4'!J$254</f>
        <v>1.5260718628297532</v>
      </c>
      <c r="D537" s="56"/>
    </row>
    <row r="538" spans="1:4" x14ac:dyDescent="0.25">
      <c r="B538" s="47" t="s">
        <v>61</v>
      </c>
      <c r="C538" s="58">
        <f>'QUESTION 4'!M$254</f>
        <v>5.0434384196521398</v>
      </c>
      <c r="D538" s="56"/>
    </row>
    <row r="539" spans="1:4" x14ac:dyDescent="0.25">
      <c r="B539" s="53" t="s">
        <v>62</v>
      </c>
      <c r="C539" s="58">
        <f>'QUESTION 4'!N$254</f>
        <v>0.41764322343031351</v>
      </c>
      <c r="D539" s="56"/>
    </row>
    <row r="540" spans="1:4" x14ac:dyDescent="0.25">
      <c r="A540" s="61"/>
      <c r="B540" s="54" t="s">
        <v>63</v>
      </c>
      <c r="C540" s="58">
        <f>'QUESTION 4'!R$254+'QUESTION 4'!S$254</f>
        <v>5.0716337427529208</v>
      </c>
      <c r="D540" s="56"/>
    </row>
    <row r="541" spans="1:4" x14ac:dyDescent="0.25">
      <c r="B541" s="55" t="s">
        <v>64</v>
      </c>
      <c r="C541" s="58">
        <f>'QUESTION 4'!Q$254</f>
        <v>3.9367719879464995</v>
      </c>
      <c r="D541" s="56"/>
    </row>
    <row r="542" spans="1:4" x14ac:dyDescent="0.25">
      <c r="B542" s="48" t="s">
        <v>65</v>
      </c>
      <c r="C542" s="58">
        <f>'QUESTION 4'!T$254</f>
        <v>0.68021216980633337</v>
      </c>
      <c r="D542" s="56"/>
    </row>
    <row r="543" spans="1:4" x14ac:dyDescent="0.25">
      <c r="B543" s="1" t="s">
        <v>1</v>
      </c>
      <c r="C543" s="59">
        <f>SUM(C535:C542)</f>
        <v>100</v>
      </c>
      <c r="D543" s="56"/>
    </row>
    <row r="544" spans="1:4" x14ac:dyDescent="0.25">
      <c r="B544" s="115" t="s">
        <v>66</v>
      </c>
      <c r="C544" s="115"/>
      <c r="D544" s="115"/>
    </row>
    <row r="545" spans="1:4" x14ac:dyDescent="0.25">
      <c r="A545" s="61"/>
    </row>
    <row r="547" spans="1:4" hidden="1" x14ac:dyDescent="0.25">
      <c r="A547" s="102" t="str">
        <f>'QUESTION 4'!B258</f>
        <v>Wallis &amp; Futuma, 2022 (13e)</v>
      </c>
      <c r="B547" s="48" t="s">
        <v>57</v>
      </c>
      <c r="C547" s="49" t="s">
        <v>67</v>
      </c>
      <c r="D547" s="49"/>
    </row>
    <row r="548" spans="1:4" hidden="1" x14ac:dyDescent="0.25">
      <c r="B548" s="50" t="s">
        <v>58</v>
      </c>
      <c r="C548" s="57">
        <f>'QUESTION 4'!H$260+'QUESTION 4'!I$260</f>
        <v>16.710353866317167</v>
      </c>
      <c r="D548" s="56"/>
    </row>
    <row r="549" spans="1:4" hidden="1" x14ac:dyDescent="0.25">
      <c r="B549" s="51" t="s">
        <v>59</v>
      </c>
      <c r="C549" s="58">
        <f>'QUESTION 4'!G$260</f>
        <v>21.494102228047183</v>
      </c>
      <c r="D549" s="56"/>
    </row>
    <row r="550" spans="1:4" hidden="1" x14ac:dyDescent="0.25">
      <c r="B550" s="52" t="s">
        <v>60</v>
      </c>
      <c r="C550" s="58">
        <f>'QUESTION 4'!J$260</f>
        <v>1.7038007863695939</v>
      </c>
      <c r="D550" s="56"/>
    </row>
    <row r="551" spans="1:4" hidden="1" x14ac:dyDescent="0.25">
      <c r="B551" s="47" t="s">
        <v>61</v>
      </c>
      <c r="C551" s="58">
        <f>'QUESTION 4'!M$260</f>
        <v>4.7182175622542593</v>
      </c>
      <c r="D551" s="56"/>
    </row>
    <row r="552" spans="1:4" hidden="1" x14ac:dyDescent="0.25">
      <c r="B552" s="53" t="s">
        <v>62</v>
      </c>
      <c r="C552" s="58">
        <f>'QUESTION 4'!N$260</f>
        <v>3.6041939711664481</v>
      </c>
      <c r="D552" s="56"/>
    </row>
    <row r="553" spans="1:4" hidden="1" x14ac:dyDescent="0.25">
      <c r="A553" s="61"/>
      <c r="B553" s="54" t="s">
        <v>63</v>
      </c>
      <c r="C553" s="58">
        <f>'QUESTION 4'!R$260+'QUESTION 4'!S$260</f>
        <v>48.099606815203146</v>
      </c>
      <c r="D553" s="56"/>
    </row>
    <row r="554" spans="1:4" hidden="1" x14ac:dyDescent="0.25">
      <c r="B554" s="55" t="s">
        <v>64</v>
      </c>
      <c r="C554" s="58">
        <f>'QUESTION 4'!Q$260</f>
        <v>3.5386631716906947</v>
      </c>
      <c r="D554" s="56"/>
    </row>
    <row r="555" spans="1:4" hidden="1" x14ac:dyDescent="0.25">
      <c r="B555" s="48" t="s">
        <v>65</v>
      </c>
      <c r="C555" s="58">
        <f>'QUESTION 4'!T$260</f>
        <v>0.13106159895150721</v>
      </c>
      <c r="D555" s="56"/>
    </row>
    <row r="556" spans="1:4" hidden="1" x14ac:dyDescent="0.25">
      <c r="B556" s="1" t="s">
        <v>1</v>
      </c>
      <c r="C556" s="59">
        <f>SUM(C548:C555)</f>
        <v>100</v>
      </c>
      <c r="D556" s="56"/>
    </row>
    <row r="557" spans="1:4" hidden="1" x14ac:dyDescent="0.25">
      <c r="B557" s="115" t="s">
        <v>66</v>
      </c>
      <c r="C557" s="115"/>
      <c r="D557" s="115"/>
    </row>
    <row r="558" spans="1:4" hidden="1" x14ac:dyDescent="0.25">
      <c r="A558" s="61"/>
    </row>
    <row r="559" spans="1:4" hidden="1" x14ac:dyDescent="0.25"/>
    <row r="560" spans="1:4" x14ac:dyDescent="0.25">
      <c r="A560" s="101" t="str">
        <f>'QUESTION 4'!B264</f>
        <v>Wallis &amp; Futuma, 2022 (19e)</v>
      </c>
      <c r="B560" s="48" t="s">
        <v>57</v>
      </c>
      <c r="C560" s="49" t="s">
        <v>67</v>
      </c>
      <c r="D560" s="49"/>
    </row>
    <row r="561" spans="1:4" x14ac:dyDescent="0.25">
      <c r="B561" s="50" t="s">
        <v>58</v>
      </c>
      <c r="C561" s="57">
        <f>'QUESTION 4'!H$266+'QUESTION 4'!I$266</f>
        <v>32.115869017632242</v>
      </c>
      <c r="D561" s="56"/>
    </row>
    <row r="562" spans="1:4" x14ac:dyDescent="0.25">
      <c r="B562" s="51" t="s">
        <v>59</v>
      </c>
      <c r="C562" s="58">
        <f>'QUESTION 4'!G$266</f>
        <v>41.309823677581861</v>
      </c>
      <c r="D562" s="56"/>
    </row>
    <row r="563" spans="1:4" x14ac:dyDescent="0.25">
      <c r="B563" s="52" t="s">
        <v>60</v>
      </c>
      <c r="C563" s="58">
        <f>'QUESTION 4'!J$266</f>
        <v>3.2745591939546599</v>
      </c>
      <c r="D563" s="56"/>
    </row>
    <row r="564" spans="1:4" x14ac:dyDescent="0.25">
      <c r="B564" s="47" t="s">
        <v>61</v>
      </c>
      <c r="C564" s="58">
        <f>'QUESTION 4'!M$266</f>
        <v>9.0680100755667503</v>
      </c>
      <c r="D564" s="56"/>
    </row>
    <row r="565" spans="1:4" x14ac:dyDescent="0.25">
      <c r="B565" s="53" t="s">
        <v>62</v>
      </c>
      <c r="C565" s="58">
        <f>'QUESTION 4'!N$266</f>
        <v>6.9269521410579351</v>
      </c>
      <c r="D565" s="56"/>
    </row>
    <row r="566" spans="1:4" x14ac:dyDescent="0.25">
      <c r="A566" s="61"/>
      <c r="B566" s="54" t="s">
        <v>63</v>
      </c>
      <c r="C566" s="58">
        <f>'QUESTION 4'!R$266+'QUESTION 4'!S$266</f>
        <v>0.50377833753148615</v>
      </c>
      <c r="D566" s="56"/>
    </row>
    <row r="567" spans="1:4" x14ac:dyDescent="0.25">
      <c r="B567" s="55" t="s">
        <v>64</v>
      </c>
      <c r="C567" s="58">
        <f>'QUESTION 4'!Q$266</f>
        <v>6.8010075566750636</v>
      </c>
      <c r="D567" s="56"/>
    </row>
    <row r="568" spans="1:4" x14ac:dyDescent="0.25">
      <c r="B568" s="48" t="s">
        <v>65</v>
      </c>
      <c r="C568" s="58">
        <f>'QUESTION 4'!T$266</f>
        <v>0</v>
      </c>
      <c r="D568" s="56"/>
    </row>
    <row r="569" spans="1:4" x14ac:dyDescent="0.25">
      <c r="B569" s="1" t="s">
        <v>1</v>
      </c>
      <c r="C569" s="59">
        <f>SUM(C561:C568)</f>
        <v>100</v>
      </c>
      <c r="D569" s="56"/>
    </row>
    <row r="570" spans="1:4" x14ac:dyDescent="0.25">
      <c r="B570" s="115" t="s">
        <v>66</v>
      </c>
      <c r="C570" s="115"/>
      <c r="D570" s="115"/>
    </row>
    <row r="571" spans="1:4" x14ac:dyDescent="0.25">
      <c r="A571" s="61"/>
    </row>
    <row r="573" spans="1:4" x14ac:dyDescent="0.25">
      <c r="A573" s="102" t="str">
        <f>'QUESTION 4'!B270</f>
        <v>Western Samoa, 2022 (13e)</v>
      </c>
      <c r="B573" s="48" t="s">
        <v>57</v>
      </c>
      <c r="C573" s="49" t="s">
        <v>67</v>
      </c>
      <c r="D573" s="49"/>
    </row>
    <row r="574" spans="1:4" x14ac:dyDescent="0.25">
      <c r="B574" s="50" t="s">
        <v>58</v>
      </c>
      <c r="C574" s="57">
        <f>'QUESTION 4'!H$272+'QUESTION 4'!I$272</f>
        <v>58.46956648664429</v>
      </c>
      <c r="D574" s="56"/>
    </row>
    <row r="575" spans="1:4" x14ac:dyDescent="0.25">
      <c r="B575" s="51" t="s">
        <v>59</v>
      </c>
      <c r="C575" s="58">
        <f>'QUESTION 4'!G$272</f>
        <v>8.13384907312801</v>
      </c>
      <c r="D575" s="56"/>
    </row>
    <row r="576" spans="1:4" x14ac:dyDescent="0.25">
      <c r="B576" s="52" t="s">
        <v>60</v>
      </c>
      <c r="C576" s="58">
        <f>'QUESTION 4'!J$272</f>
        <v>11.874178951977814</v>
      </c>
      <c r="D576" s="56"/>
    </row>
    <row r="577" spans="1:4" x14ac:dyDescent="0.25">
      <c r="B577" s="47" t="s">
        <v>61</v>
      </c>
      <c r="C577" s="58">
        <f>'QUESTION 4'!M$272</f>
        <v>7.0172237629543135</v>
      </c>
      <c r="D577" s="56"/>
    </row>
    <row r="578" spans="1:4" x14ac:dyDescent="0.25">
      <c r="B578" s="53" t="s">
        <v>62</v>
      </c>
      <c r="C578" s="58">
        <f>'QUESTION 4'!N$272</f>
        <v>2.9703692891548679</v>
      </c>
      <c r="D578" s="56"/>
    </row>
    <row r="579" spans="1:4" x14ac:dyDescent="0.25">
      <c r="A579" s="61"/>
      <c r="B579" s="54" t="s">
        <v>63</v>
      </c>
      <c r="C579" s="58">
        <f>'QUESTION 4'!R$272+'QUESTION 4'!S$272</f>
        <v>4.2366077944825573</v>
      </c>
      <c r="D579" s="56"/>
    </row>
    <row r="580" spans="1:4" x14ac:dyDescent="0.25">
      <c r="B580" s="55" t="s">
        <v>64</v>
      </c>
      <c r="C580" s="58">
        <f>'QUESTION 4'!Q$272</f>
        <v>4.7657276310027727</v>
      </c>
      <c r="D580" s="56"/>
    </row>
    <row r="581" spans="1:4" x14ac:dyDescent="0.25">
      <c r="B581" s="48" t="s">
        <v>65</v>
      </c>
      <c r="C581" s="58">
        <f>'QUESTION 4'!T$272</f>
        <v>2.52882790833455</v>
      </c>
      <c r="D581" s="56"/>
    </row>
    <row r="582" spans="1:4" x14ac:dyDescent="0.25">
      <c r="B582" s="1" t="s">
        <v>1</v>
      </c>
      <c r="C582" s="59">
        <f>SUM(C574:C581)</f>
        <v>99.996350897679179</v>
      </c>
      <c r="D582" s="56"/>
    </row>
    <row r="583" spans="1:4" x14ac:dyDescent="0.25">
      <c r="B583" s="115" t="s">
        <v>66</v>
      </c>
      <c r="C583" s="115"/>
      <c r="D583" s="115"/>
    </row>
    <row r="584" spans="1:4" x14ac:dyDescent="0.25">
      <c r="A584" s="61"/>
    </row>
    <row r="586" spans="1:4" x14ac:dyDescent="0.25">
      <c r="A586" s="101" t="str">
        <f>'QUESTION 4'!B276</f>
        <v>Australia, 2021 (13e)</v>
      </c>
      <c r="B586" s="48" t="s">
        <v>57</v>
      </c>
      <c r="C586" s="49" t="s">
        <v>67</v>
      </c>
      <c r="D586" s="49"/>
    </row>
    <row r="587" spans="1:4" x14ac:dyDescent="0.25">
      <c r="B587" s="50" t="s">
        <v>58</v>
      </c>
      <c r="C587" s="57">
        <f>'QUESTION 4'!H$278+'QUESTION 4'!I$278</f>
        <v>32.536948951565307</v>
      </c>
      <c r="D587" s="56"/>
    </row>
    <row r="588" spans="1:4" x14ac:dyDescent="0.25">
      <c r="B588" s="51" t="s">
        <v>59</v>
      </c>
      <c r="C588" s="58">
        <f>'QUESTION 4'!G$278</f>
        <v>55.617334216631619</v>
      </c>
      <c r="D588" s="56"/>
    </row>
    <row r="589" spans="1:4" x14ac:dyDescent="0.25">
      <c r="B589" s="52" t="s">
        <v>60</v>
      </c>
      <c r="C589" s="58">
        <f>'QUESTION 4'!J$278</f>
        <v>0.59951008879075807</v>
      </c>
      <c r="D589" s="56"/>
    </row>
    <row r="590" spans="1:4" x14ac:dyDescent="0.25">
      <c r="B590" s="47" t="s">
        <v>61</v>
      </c>
      <c r="C590" s="58">
        <f>'QUESTION 4'!M$278</f>
        <v>10.637990201173292</v>
      </c>
      <c r="D590" s="56"/>
    </row>
    <row r="591" spans="1:4" x14ac:dyDescent="0.25">
      <c r="B591" s="53" t="s">
        <v>62</v>
      </c>
      <c r="C591" s="58">
        <f>'QUESTION 4'!N$278</f>
        <v>0.28189024627211673</v>
      </c>
      <c r="D591" s="56"/>
    </row>
    <row r="592" spans="1:4" x14ac:dyDescent="0.25">
      <c r="A592" s="61"/>
      <c r="B592" s="54" t="s">
        <v>63</v>
      </c>
      <c r="C592" s="58">
        <f>'QUESTION 4'!R$278+'QUESTION 4'!S$278</f>
        <v>0.16448869772851954</v>
      </c>
      <c r="D592" s="56"/>
    </row>
    <row r="593" spans="1:4" x14ac:dyDescent="0.25">
      <c r="B593" s="55" t="s">
        <v>64</v>
      </c>
      <c r="C593" s="58">
        <f>'QUESTION 4'!Q$278</f>
        <v>0.16183759783838955</v>
      </c>
      <c r="D593" s="56"/>
    </row>
    <row r="594" spans="1:4" x14ac:dyDescent="0.25">
      <c r="B594" s="48" t="s">
        <v>65</v>
      </c>
      <c r="C594" s="58">
        <f>'QUESTION 4'!T$278</f>
        <v>0</v>
      </c>
      <c r="D594" s="56"/>
    </row>
    <row r="595" spans="1:4" x14ac:dyDescent="0.25">
      <c r="B595" s="1" t="s">
        <v>1</v>
      </c>
      <c r="C595" s="59">
        <f>SUM(C587:C594)</f>
        <v>99.999999999999986</v>
      </c>
      <c r="D595" s="56"/>
    </row>
    <row r="596" spans="1:4" x14ac:dyDescent="0.25">
      <c r="B596" s="115" t="s">
        <v>66</v>
      </c>
      <c r="C596" s="115"/>
      <c r="D596" s="115"/>
    </row>
    <row r="597" spans="1:4" x14ac:dyDescent="0.25">
      <c r="A597" s="61"/>
    </row>
    <row r="599" spans="1:4" x14ac:dyDescent="0.25">
      <c r="A599" s="102" t="str">
        <f>'QUESTION 4'!B282</f>
        <v>Korea Republic, 2019 (13e)</v>
      </c>
      <c r="B599" s="48" t="s">
        <v>57</v>
      </c>
      <c r="C599" s="49" t="s">
        <v>67</v>
      </c>
      <c r="D599" s="49"/>
    </row>
    <row r="600" spans="1:4" x14ac:dyDescent="0.25">
      <c r="B600" s="50" t="s">
        <v>58</v>
      </c>
      <c r="C600" s="57">
        <f>'QUESTION 4'!H$284+'QUESTION 4'!I$284</f>
        <v>21.913345059861612</v>
      </c>
      <c r="D600" s="56"/>
    </row>
    <row r="601" spans="1:4" x14ac:dyDescent="0.25">
      <c r="B601" s="51" t="s">
        <v>59</v>
      </c>
      <c r="C601" s="58">
        <f>'QUESTION 4'!G$284</f>
        <v>29.788044965953343</v>
      </c>
      <c r="D601" s="56"/>
    </row>
    <row r="602" spans="1:4" x14ac:dyDescent="0.25">
      <c r="B602" s="52" t="s">
        <v>60</v>
      </c>
      <c r="C602" s="58">
        <f>'QUESTION 4'!J$284</f>
        <v>6.4592520605466071</v>
      </c>
      <c r="D602" s="56"/>
    </row>
    <row r="603" spans="1:4" x14ac:dyDescent="0.25">
      <c r="B603" s="47" t="s">
        <v>61</v>
      </c>
      <c r="C603" s="58">
        <f>'QUESTION 4'!M$284</f>
        <v>32.688081769614321</v>
      </c>
      <c r="D603" s="56"/>
    </row>
    <row r="604" spans="1:4" x14ac:dyDescent="0.25">
      <c r="B604" s="53" t="s">
        <v>62</v>
      </c>
      <c r="C604" s="58">
        <f>'QUESTION 4'!N$284</f>
        <v>8.5964314855974564</v>
      </c>
      <c r="D604" s="56"/>
    </row>
    <row r="605" spans="1:4" x14ac:dyDescent="0.25">
      <c r="A605" s="61"/>
      <c r="B605" s="54" t="s">
        <v>63</v>
      </c>
      <c r="C605" s="58">
        <f>'QUESTION 4'!R$284+'QUESTION 4'!S$284</f>
        <v>0</v>
      </c>
      <c r="D605" s="56"/>
    </row>
    <row r="606" spans="1:4" x14ac:dyDescent="0.25">
      <c r="B606" s="55" t="s">
        <v>64</v>
      </c>
      <c r="C606" s="58">
        <f>'QUESTION 4'!Q$284</f>
        <v>0.55484465842666308</v>
      </c>
      <c r="D606" s="56"/>
    </row>
    <row r="607" spans="1:4" x14ac:dyDescent="0.25">
      <c r="B607" s="48" t="s">
        <v>65</v>
      </c>
      <c r="C607" s="58">
        <f>'QUESTION 4'!T$284</f>
        <v>0</v>
      </c>
      <c r="D607" s="56"/>
    </row>
    <row r="608" spans="1:4" x14ac:dyDescent="0.25">
      <c r="B608" s="1" t="s">
        <v>1</v>
      </c>
      <c r="C608" s="59">
        <f>SUM(C600:C607)</f>
        <v>100.00000000000001</v>
      </c>
      <c r="D608" s="56"/>
    </row>
    <row r="609" spans="1:4" x14ac:dyDescent="0.25">
      <c r="B609" s="115" t="s">
        <v>66</v>
      </c>
      <c r="C609" s="115"/>
      <c r="D609" s="115"/>
    </row>
    <row r="610" spans="1:4" x14ac:dyDescent="0.25">
      <c r="A610" s="61"/>
    </row>
    <row r="612" spans="1:4" x14ac:dyDescent="0.25">
      <c r="A612" s="48"/>
      <c r="B612" s="48"/>
      <c r="C612" s="49"/>
      <c r="D612" s="49"/>
    </row>
    <row r="613" spans="1:4" x14ac:dyDescent="0.25">
      <c r="B613" s="50"/>
      <c r="C613" s="56"/>
      <c r="D613" s="56"/>
    </row>
    <row r="614" spans="1:4" x14ac:dyDescent="0.25">
      <c r="B614" s="51"/>
      <c r="C614" s="56"/>
      <c r="D614" s="56"/>
    </row>
    <row r="615" spans="1:4" x14ac:dyDescent="0.25">
      <c r="B615" s="52"/>
      <c r="C615" s="56"/>
      <c r="D615" s="56"/>
    </row>
    <row r="616" spans="1:4" x14ac:dyDescent="0.25">
      <c r="B616" s="47"/>
      <c r="C616" s="56"/>
      <c r="D616" s="56"/>
    </row>
    <row r="617" spans="1:4" x14ac:dyDescent="0.25">
      <c r="B617" s="53"/>
      <c r="C617" s="56"/>
      <c r="D617" s="56"/>
    </row>
    <row r="618" spans="1:4" x14ac:dyDescent="0.25">
      <c r="A618" s="61"/>
      <c r="B618" s="54"/>
      <c r="C618" s="56"/>
      <c r="D618" s="56"/>
    </row>
    <row r="619" spans="1:4" x14ac:dyDescent="0.25">
      <c r="B619" s="55"/>
      <c r="C619" s="56"/>
      <c r="D619" s="56"/>
    </row>
    <row r="620" spans="1:4" x14ac:dyDescent="0.25">
      <c r="B620" s="48"/>
      <c r="C620" s="56"/>
      <c r="D620" s="56"/>
    </row>
    <row r="621" spans="1:4" x14ac:dyDescent="0.25">
      <c r="C621" s="56"/>
      <c r="D621" s="56"/>
    </row>
    <row r="622" spans="1:4" x14ac:dyDescent="0.25">
      <c r="B622" s="115"/>
      <c r="C622" s="115"/>
      <c r="D622" s="115"/>
    </row>
  </sheetData>
  <mergeCells count="49">
    <mergeCell ref="B583:D583"/>
    <mergeCell ref="B596:D596"/>
    <mergeCell ref="B609:D609"/>
    <mergeCell ref="B622:D622"/>
    <mergeCell ref="B518:D518"/>
    <mergeCell ref="B531:D531"/>
    <mergeCell ref="B544:D544"/>
    <mergeCell ref="B557:D557"/>
    <mergeCell ref="B570:D570"/>
    <mergeCell ref="B453:D453"/>
    <mergeCell ref="B466:D466"/>
    <mergeCell ref="B479:D479"/>
    <mergeCell ref="B492:D492"/>
    <mergeCell ref="B505:D505"/>
    <mergeCell ref="B388:D388"/>
    <mergeCell ref="B401:D401"/>
    <mergeCell ref="B414:D414"/>
    <mergeCell ref="B427:D427"/>
    <mergeCell ref="B440:D440"/>
    <mergeCell ref="B323:D323"/>
    <mergeCell ref="B336:D336"/>
    <mergeCell ref="B349:D349"/>
    <mergeCell ref="B362:D362"/>
    <mergeCell ref="B375:D375"/>
    <mergeCell ref="B258:D258"/>
    <mergeCell ref="B271:D271"/>
    <mergeCell ref="B284:D284"/>
    <mergeCell ref="B297:D297"/>
    <mergeCell ref="B310:D310"/>
    <mergeCell ref="B193:D193"/>
    <mergeCell ref="B206:D206"/>
    <mergeCell ref="B219:D219"/>
    <mergeCell ref="B232:D232"/>
    <mergeCell ref="B245:D245"/>
    <mergeCell ref="B63:D63"/>
    <mergeCell ref="B14:D14"/>
    <mergeCell ref="B13:D13"/>
    <mergeCell ref="B26:D26"/>
    <mergeCell ref="B38:D38"/>
    <mergeCell ref="B51:D51"/>
    <mergeCell ref="B154:D154"/>
    <mergeCell ref="B167:D167"/>
    <mergeCell ref="B180:D180"/>
    <mergeCell ref="B76:D76"/>
    <mergeCell ref="B89:D89"/>
    <mergeCell ref="B102:D102"/>
    <mergeCell ref="B115:D115"/>
    <mergeCell ref="B128:D128"/>
    <mergeCell ref="B141:D14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8A8AE-ACEE-43C9-8D57-ABF20503109A}">
  <dimension ref="A1"/>
  <sheetViews>
    <sheetView workbookViewId="0"/>
  </sheetViews>
  <sheetFormatPr defaultColWidth="10.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3.1 - GroupWork</vt:lpstr>
      <vt:lpstr>Sources</vt:lpstr>
      <vt:lpstr>Data ALL</vt:lpstr>
      <vt:lpstr>Data Excl AGRI</vt:lpstr>
      <vt:lpstr>QUESTIONS 1-2</vt:lpstr>
      <vt:lpstr>QUESTION Q3</vt:lpstr>
      <vt:lpstr>QUESTION 4</vt:lpstr>
      <vt:lpstr>Graphs % IE (1)</vt:lpstr>
      <vt:lpstr>Graphs % IE (13e)</vt:lpstr>
      <vt:lpstr>Graphs % IE (19e)</vt:lpstr>
      <vt:lpstr>Graphs Gender dimension (1)</vt:lpstr>
      <vt:lpstr>Graphs Gender dimension</vt:lpstr>
      <vt:lpstr>Graphs Composition informal</vt:lpstr>
      <vt:lpstr>Feuil3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Florence Bonnet</dc:creator>
  <cp:lastModifiedBy>Bonnet, Florence</cp:lastModifiedBy>
  <dcterms:created xsi:type="dcterms:W3CDTF">2017-10-07T20:04:14Z</dcterms:created>
  <dcterms:modified xsi:type="dcterms:W3CDTF">2024-10-08T10:48:02Z</dcterms:modified>
</cp:coreProperties>
</file>